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lavica\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G335" i="9"/>
  <c r="F335" i="9"/>
  <c r="F334" i="9"/>
  <c r="H333" i="9"/>
  <c r="E333" i="9" s="1"/>
  <c r="G333" i="9"/>
  <c r="F333" i="9"/>
  <c r="H332" i="9"/>
  <c r="G332" i="9"/>
  <c r="F332" i="9"/>
  <c r="E332" i="9"/>
  <c r="B332" i="9" s="1"/>
  <c r="H331" i="9"/>
  <c r="E331" i="9" s="1"/>
  <c r="G331" i="9"/>
  <c r="F331" i="9"/>
  <c r="H330" i="9"/>
  <c r="G330" i="9"/>
  <c r="F330" i="9"/>
  <c r="E330" i="9"/>
  <c r="B330" i="9" s="1"/>
  <c r="H329" i="9"/>
  <c r="G329" i="9"/>
  <c r="F329" i="9"/>
  <c r="H328" i="9"/>
  <c r="G328" i="9"/>
  <c r="F328" i="9"/>
  <c r="E328" i="9"/>
  <c r="B328" i="9" s="1"/>
  <c r="H327" i="9"/>
  <c r="G327" i="9"/>
  <c r="F327" i="9"/>
  <c r="H326" i="9"/>
  <c r="G326" i="9"/>
  <c r="F326" i="9"/>
  <c r="H325" i="9"/>
  <c r="E325" i="9" s="1"/>
  <c r="G325" i="9"/>
  <c r="F325" i="9"/>
  <c r="H324" i="9"/>
  <c r="E324" i="9" s="1"/>
  <c r="B324" i="9" s="1"/>
  <c r="G324" i="9"/>
  <c r="F324" i="9"/>
  <c r="H323" i="9"/>
  <c r="E323" i="9" s="1"/>
  <c r="G323" i="9"/>
  <c r="F323" i="9"/>
  <c r="H322" i="9"/>
  <c r="G322" i="9"/>
  <c r="F322" i="9"/>
  <c r="H321" i="9"/>
  <c r="E321" i="9" s="1"/>
  <c r="G321" i="9"/>
  <c r="F321" i="9"/>
  <c r="H320" i="9"/>
  <c r="G320" i="9"/>
  <c r="F320" i="9"/>
  <c r="H319" i="9"/>
  <c r="E319" i="9" s="1"/>
  <c r="G319" i="9"/>
  <c r="F319" i="9"/>
  <c r="H318" i="9"/>
  <c r="G318" i="9"/>
  <c r="F318" i="9"/>
  <c r="E318" i="9"/>
  <c r="B318" i="9" s="1"/>
  <c r="H317" i="9"/>
  <c r="E317" i="9" s="1"/>
  <c r="G317" i="9"/>
  <c r="F317" i="9"/>
  <c r="F316" i="9"/>
  <c r="F315" i="9"/>
  <c r="F314" i="9"/>
  <c r="H313" i="9"/>
  <c r="E313" i="9" s="1"/>
  <c r="G313" i="9"/>
  <c r="F313" i="9"/>
  <c r="B313" i="9"/>
  <c r="H312" i="9"/>
  <c r="G312" i="9"/>
  <c r="F312" i="9"/>
  <c r="H311" i="9"/>
  <c r="G311" i="9"/>
  <c r="F311" i="9"/>
  <c r="F310" i="9"/>
  <c r="F309" i="9"/>
  <c r="F308" i="9"/>
  <c r="H307" i="9"/>
  <c r="E307" i="9" s="1"/>
  <c r="B307" i="9" s="1"/>
  <c r="G307" i="9"/>
  <c r="F307" i="9"/>
  <c r="F306" i="9"/>
  <c r="H305" i="9"/>
  <c r="E305" i="9" s="1"/>
  <c r="G305" i="9"/>
  <c r="F305" i="9"/>
  <c r="H304" i="9"/>
  <c r="E304" i="9" s="1"/>
  <c r="B304" i="9" s="1"/>
  <c r="G304" i="9"/>
  <c r="F304" i="9"/>
  <c r="H303" i="9"/>
  <c r="E303" i="9" s="1"/>
  <c r="G303" i="9"/>
  <c r="F303" i="9"/>
  <c r="F302" i="9"/>
  <c r="F301" i="9"/>
  <c r="F300" i="9"/>
  <c r="F299"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E173" i="9"/>
  <c r="B173" i="9" s="1"/>
  <c r="H172" i="9"/>
  <c r="E172" i="9" s="1"/>
  <c r="G172" i="9"/>
  <c r="F172" i="9"/>
  <c r="B172" i="9"/>
  <c r="H171" i="9"/>
  <c r="G171" i="9"/>
  <c r="F171" i="9"/>
  <c r="E171" i="9"/>
  <c r="B171" i="9" s="1"/>
  <c r="H170" i="9"/>
  <c r="E170" i="9" s="1"/>
  <c r="G170" i="9"/>
  <c r="F170" i="9"/>
  <c r="B170" i="9"/>
  <c r="H169" i="9"/>
  <c r="G169" i="9"/>
  <c r="F169" i="9"/>
  <c r="E169" i="9"/>
  <c r="B169" i="9" s="1"/>
  <c r="H168" i="9"/>
  <c r="E168" i="9" s="1"/>
  <c r="G168" i="9"/>
  <c r="F168" i="9"/>
  <c r="B168" i="9"/>
  <c r="H167" i="9"/>
  <c r="G167" i="9"/>
  <c r="F167" i="9"/>
  <c r="E167" i="9"/>
  <c r="B167" i="9" s="1"/>
  <c r="H166" i="9"/>
  <c r="E166" i="9" s="1"/>
  <c r="G166" i="9"/>
  <c r="F166" i="9"/>
  <c r="B166" i="9"/>
  <c r="H165" i="9"/>
  <c r="G165" i="9"/>
  <c r="F165" i="9"/>
  <c r="E165" i="9"/>
  <c r="B165" i="9" s="1"/>
  <c r="H164" i="9"/>
  <c r="E164" i="9" s="1"/>
  <c r="G164" i="9"/>
  <c r="F164" i="9"/>
  <c r="B164" i="9"/>
  <c r="H163" i="9"/>
  <c r="G163" i="9"/>
  <c r="F163" i="9"/>
  <c r="E163" i="9"/>
  <c r="B163" i="9" s="1"/>
  <c r="H162" i="9"/>
  <c r="E162" i="9" s="1"/>
  <c r="G162" i="9"/>
  <c r="F162" i="9"/>
  <c r="B162" i="9"/>
  <c r="H161" i="9"/>
  <c r="G161" i="9"/>
  <c r="F161" i="9"/>
  <c r="E161" i="9"/>
  <c r="B161" i="9" s="1"/>
  <c r="H160" i="9"/>
  <c r="E160" i="9" s="1"/>
  <c r="G160" i="9"/>
  <c r="F160" i="9"/>
  <c r="B160" i="9"/>
  <c r="H159" i="9"/>
  <c r="G159" i="9"/>
  <c r="F159" i="9"/>
  <c r="E159" i="9"/>
  <c r="B159" i="9" s="1"/>
  <c r="H158" i="9"/>
  <c r="E158" i="9" s="1"/>
  <c r="G158" i="9"/>
  <c r="F158" i="9"/>
  <c r="B158" i="9"/>
  <c r="H157" i="9"/>
  <c r="G157" i="9"/>
  <c r="F157" i="9"/>
  <c r="E157" i="9"/>
  <c r="B157" i="9" s="1"/>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E57" i="9" s="1"/>
  <c r="B57" i="9" s="1"/>
  <c r="G57" i="9"/>
  <c r="F57" i="9"/>
  <c r="H56" i="9"/>
  <c r="E56" i="9" s="1"/>
  <c r="B56" i="9" s="1"/>
  <c r="G56" i="9"/>
  <c r="F56" i="9"/>
  <c r="H55" i="9"/>
  <c r="G55" i="9"/>
  <c r="F55" i="9"/>
  <c r="E55" i="9"/>
  <c r="B55" i="9" s="1"/>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G37" i="9"/>
  <c r="F37" i="9"/>
  <c r="E37" i="9"/>
  <c r="B37" i="9" s="1"/>
  <c r="H36" i="9"/>
  <c r="G36" i="9"/>
  <c r="F36" i="9"/>
  <c r="H35" i="9"/>
  <c r="G35" i="9"/>
  <c r="F35" i="9"/>
  <c r="E35" i="9"/>
  <c r="B35" i="9" s="1"/>
  <c r="H34" i="9"/>
  <c r="E34" i="9" s="1"/>
  <c r="B34" i="9" s="1"/>
  <c r="G34" i="9"/>
  <c r="F34" i="9"/>
  <c r="H33" i="9"/>
  <c r="G33" i="9"/>
  <c r="F33" i="9"/>
  <c r="E33" i="9"/>
  <c r="B33" i="9" s="1"/>
  <c r="H32" i="9"/>
  <c r="E32" i="9" s="1"/>
  <c r="B32" i="9" s="1"/>
  <c r="G32" i="9"/>
  <c r="F32" i="9"/>
  <c r="H31" i="9"/>
  <c r="E31" i="9" s="1"/>
  <c r="B31" i="9" s="1"/>
  <c r="G31" i="9"/>
  <c r="F31" i="9"/>
  <c r="H30" i="9"/>
  <c r="E30" i="9" s="1"/>
  <c r="B30" i="9" s="1"/>
  <c r="G30" i="9"/>
  <c r="F30" i="9"/>
  <c r="H29" i="9"/>
  <c r="G29" i="9"/>
  <c r="F29" i="9"/>
  <c r="E29" i="9"/>
  <c r="B29" i="9" s="1"/>
  <c r="H28" i="9"/>
  <c r="E28" i="9" s="1"/>
  <c r="B28" i="9" s="1"/>
  <c r="G28" i="9"/>
  <c r="F28" i="9"/>
  <c r="H27" i="9"/>
  <c r="G27" i="9"/>
  <c r="F27" i="9"/>
  <c r="E27" i="9"/>
  <c r="B27" i="9" s="1"/>
  <c r="H26" i="9"/>
  <c r="E26" i="9" s="1"/>
  <c r="B26" i="9" s="1"/>
  <c r="G26" i="9"/>
  <c r="F26" i="9"/>
  <c r="H25" i="9"/>
  <c r="G25" i="9"/>
  <c r="F25" i="9"/>
  <c r="E25" i="9"/>
  <c r="B25" i="9" s="1"/>
  <c r="F24" i="9"/>
  <c r="F4" i="9"/>
  <c r="O3" i="9"/>
  <c r="G296" i="9" s="1"/>
  <c r="E296" i="9" s="1"/>
  <c r="B296" i="9" s="1"/>
  <c r="I3" i="9"/>
  <c r="H3" i="9"/>
  <c r="G3" i="9"/>
  <c r="D104" i="8"/>
  <c r="D97" i="8"/>
  <c r="D92" i="8"/>
  <c r="D87" i="8"/>
  <c r="D82" i="8"/>
  <c r="D77" i="8"/>
  <c r="D72" i="8"/>
  <c r="D67" i="8"/>
  <c r="D62" i="8"/>
  <c r="D57" i="8"/>
  <c r="D52" i="8"/>
  <c r="D51" i="8" s="1"/>
  <c r="D46" i="8"/>
  <c r="D45" i="8" s="1"/>
  <c r="I40" i="3" s="1"/>
  <c r="D37" i="8"/>
  <c r="D27" i="8"/>
  <c r="D25" i="8" s="1"/>
  <c r="C1602" i="1" s="1"/>
  <c r="H1602" i="1" s="1"/>
  <c r="D18" i="8"/>
  <c r="D8" i="8"/>
  <c r="D6" i="8" s="1"/>
  <c r="E44" i="7"/>
  <c r="D44" i="7"/>
  <c r="E39" i="7"/>
  <c r="D39" i="7"/>
  <c r="E38" i="7"/>
  <c r="D38" i="7"/>
  <c r="E30" i="7"/>
  <c r="D30" i="7"/>
  <c r="E23" i="7"/>
  <c r="D23" i="7"/>
  <c r="E22" i="7"/>
  <c r="D22" i="7"/>
  <c r="E14" i="7"/>
  <c r="D14" i="7"/>
  <c r="E7" i="7"/>
  <c r="D1540" i="1" s="1"/>
  <c r="D7" i="7"/>
  <c r="E6" i="7"/>
  <c r="D1539" i="1" s="1"/>
  <c r="D6" i="7"/>
  <c r="E5" i="7"/>
  <c r="I33" i="3" s="1"/>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510" i="1" s="1"/>
  <c r="D115" i="6"/>
  <c r="D114" i="6"/>
  <c r="F114"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1260" i="1" s="1"/>
  <c r="D256" i="5"/>
  <c r="D255" i="5" s="1"/>
  <c r="F255" i="5" s="1"/>
  <c r="F254" i="5"/>
  <c r="F253" i="5"/>
  <c r="E252" i="5"/>
  <c r="D252" i="5"/>
  <c r="D251" i="5" s="1"/>
  <c r="H25" i="3"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E203" i="5" s="1"/>
  <c r="H338" i="9" s="1"/>
  <c r="D211" i="5"/>
  <c r="F211" i="5" s="1"/>
  <c r="F210" i="5"/>
  <c r="F209" i="5"/>
  <c r="F208" i="5"/>
  <c r="F207" i="5"/>
  <c r="F206" i="5"/>
  <c r="F205" i="5"/>
  <c r="E204" i="5"/>
  <c r="D204" i="5"/>
  <c r="D203" i="5" s="1"/>
  <c r="F202" i="5"/>
  <c r="F201" i="5"/>
  <c r="F200" i="5"/>
  <c r="F199" i="5"/>
  <c r="F198" i="5"/>
  <c r="E197" i="5"/>
  <c r="H337" i="9" s="1"/>
  <c r="D197" i="5"/>
  <c r="C1201" i="1" s="1"/>
  <c r="H1201" i="1" s="1"/>
  <c r="F196" i="5"/>
  <c r="F195" i="5"/>
  <c r="F194" i="5"/>
  <c r="F193" i="5"/>
  <c r="F192" i="5"/>
  <c r="F191" i="5"/>
  <c r="F190" i="5"/>
  <c r="F189" i="5"/>
  <c r="F188" i="5"/>
  <c r="F187" i="5"/>
  <c r="E186" i="5"/>
  <c r="E178" i="5" s="1"/>
  <c r="D1182" i="1" s="1"/>
  <c r="D186" i="5"/>
  <c r="F186" i="5" s="1"/>
  <c r="F185" i="5"/>
  <c r="F184" i="5"/>
  <c r="F183" i="5"/>
  <c r="F182" i="5"/>
  <c r="E181" i="5"/>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G226" i="9" s="1"/>
  <c r="E226" i="9" s="1"/>
  <c r="B226" i="9" s="1"/>
  <c r="E536" i="4"/>
  <c r="E535" i="4" s="1"/>
  <c r="D536" i="4"/>
  <c r="F536" i="4" s="1"/>
  <c r="D535" i="4"/>
  <c r="F535" i="4" s="1"/>
  <c r="F534" i="4"/>
  <c r="F533" i="4"/>
  <c r="E532" i="4"/>
  <c r="D532" i="4"/>
  <c r="F532" i="4" s="1"/>
  <c r="F531" i="4"/>
  <c r="F530" i="4"/>
  <c r="E529" i="4"/>
  <c r="D529" i="4"/>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G180" i="9"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E639" i="4" s="1"/>
  <c r="D432" i="4"/>
  <c r="F432" i="4" s="1"/>
  <c r="D431" i="4"/>
  <c r="F431" i="4" s="1"/>
  <c r="E428" i="4"/>
  <c r="D428" i="4"/>
  <c r="F428" i="4" s="1"/>
  <c r="E427" i="4"/>
  <c r="D427" i="4"/>
  <c r="D648" i="4" s="1"/>
  <c r="E426" i="4"/>
  <c r="E647" i="4" s="1"/>
  <c r="D641" i="1" s="1"/>
  <c r="D426" i="4"/>
  <c r="D647" i="4" s="1"/>
  <c r="F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E373" i="4"/>
  <c r="E360" i="4" s="1"/>
  <c r="D355" i="1" s="1"/>
  <c r="F372" i="4"/>
  <c r="F371" i="4"/>
  <c r="F370" i="4"/>
  <c r="F369" i="4"/>
  <c r="F368" i="4"/>
  <c r="F367" i="4"/>
  <c r="E366" i="4"/>
  <c r="D366" i="4"/>
  <c r="F366" i="4" s="1"/>
  <c r="F365" i="4"/>
  <c r="F364" i="4"/>
  <c r="F363" i="4"/>
  <c r="E362" i="4"/>
  <c r="D362" i="4"/>
  <c r="F362" i="4" s="1"/>
  <c r="E361" i="4"/>
  <c r="F359" i="4"/>
  <c r="E358" i="4"/>
  <c r="D358" i="4"/>
  <c r="F358" i="4" s="1"/>
  <c r="F357" i="4"/>
  <c r="F356" i="4"/>
  <c r="E355" i="4"/>
  <c r="D355" i="4"/>
  <c r="D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E262" i="4" s="1"/>
  <c r="D258" i="1" s="1"/>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1" i="4"/>
  <c r="F200" i="4"/>
  <c r="F199" i="4"/>
  <c r="F198" i="4"/>
  <c r="F197" i="4"/>
  <c r="F196" i="4"/>
  <c r="F195" i="4"/>
  <c r="E194" i="4"/>
  <c r="E164" i="4" s="1"/>
  <c r="D160" i="1"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D164" i="4"/>
  <c r="F163" i="4"/>
  <c r="F162" i="4"/>
  <c r="F161" i="4"/>
  <c r="E160" i="4"/>
  <c r="D156" i="1" s="1"/>
  <c r="D160" i="4"/>
  <c r="F159" i="4"/>
  <c r="F158" i="4"/>
  <c r="F157" i="4"/>
  <c r="F156" i="4"/>
  <c r="F155" i="4"/>
  <c r="E154" i="4"/>
  <c r="D154" i="4"/>
  <c r="F154" i="4" s="1"/>
  <c r="D153" i="4"/>
  <c r="D152" i="4"/>
  <c r="D299" i="4" s="1"/>
  <c r="F151" i="4"/>
  <c r="F150" i="4"/>
  <c r="F149" i="4"/>
  <c r="F148" i="4"/>
  <c r="F147" i="4"/>
  <c r="F146" i="4"/>
  <c r="F145" i="4"/>
  <c r="F144" i="4"/>
  <c r="F143" i="4"/>
  <c r="F142" i="4"/>
  <c r="E141" i="4"/>
  <c r="E140" i="4" s="1"/>
  <c r="D141" i="4"/>
  <c r="F141" i="4" s="1"/>
  <c r="D140" i="4"/>
  <c r="F140" i="4" s="1"/>
  <c r="F139" i="4"/>
  <c r="F138" i="4"/>
  <c r="F137" i="4"/>
  <c r="F136" i="4"/>
  <c r="E135" i="4"/>
  <c r="D131" i="1" s="1"/>
  <c r="D135" i="4"/>
  <c r="E134" i="4"/>
  <c r="D130" i="1" s="1"/>
  <c r="D134" i="4"/>
  <c r="F133" i="4"/>
  <c r="F132" i="4"/>
  <c r="F131" i="4"/>
  <c r="F130" i="4"/>
  <c r="E129" i="4"/>
  <c r="D125" i="1" s="1"/>
  <c r="D129" i="4"/>
  <c r="F128" i="4"/>
  <c r="F127" i="4"/>
  <c r="E126" i="4"/>
  <c r="E125" i="4" s="1"/>
  <c r="D121" i="1" s="1"/>
  <c r="D126" i="4"/>
  <c r="D125" i="4"/>
  <c r="F125" i="4" s="1"/>
  <c r="F124" i="4"/>
  <c r="F123" i="4"/>
  <c r="F122" i="4"/>
  <c r="F121" i="4"/>
  <c r="E120" i="4"/>
  <c r="D120" i="4"/>
  <c r="F120" i="4" s="1"/>
  <c r="F119" i="4"/>
  <c r="F118" i="4"/>
  <c r="F117" i="4"/>
  <c r="F116" i="4"/>
  <c r="F115" i="4"/>
  <c r="F114" i="4"/>
  <c r="F113" i="4"/>
  <c r="E112" i="4"/>
  <c r="D108" i="1" s="1"/>
  <c r="D112" i="4"/>
  <c r="F111" i="4"/>
  <c r="F110" i="4"/>
  <c r="F109" i="4"/>
  <c r="F108" i="4"/>
  <c r="E107" i="4"/>
  <c r="D107" i="4"/>
  <c r="F107" i="4" s="1"/>
  <c r="E106" i="4"/>
  <c r="D102" i="1"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E82" i="4"/>
  <c r="D78" i="1" s="1"/>
  <c r="D82" i="4"/>
  <c r="F81" i="4"/>
  <c r="F80" i="4"/>
  <c r="F79" i="4"/>
  <c r="F78" i="4"/>
  <c r="E77" i="4"/>
  <c r="E49" i="4" s="1"/>
  <c r="D45" i="1" s="1"/>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E7" i="4"/>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I28" i="3"/>
  <c r="H28" i="3"/>
  <c r="G28" i="3"/>
  <c r="B28" i="3"/>
  <c r="I27" i="3"/>
  <c r="H27" i="3"/>
  <c r="G27" i="3"/>
  <c r="B27" i="3"/>
  <c r="G25" i="3"/>
  <c r="B25" i="3"/>
  <c r="G24" i="3"/>
  <c r="B24" i="3"/>
  <c r="G23" i="3"/>
  <c r="B23" i="3"/>
  <c r="H22" i="3"/>
  <c r="G22" i="3"/>
  <c r="B22" i="3"/>
  <c r="G20" i="3"/>
  <c r="B20" i="3"/>
  <c r="G19" i="3"/>
  <c r="B19" i="3"/>
  <c r="H18" i="3"/>
  <c r="G18" i="3"/>
  <c r="B18" i="3"/>
  <c r="G17" i="3"/>
  <c r="B17" i="3"/>
  <c r="H10" i="3" a="1"/>
  <c r="H10" i="3" s="1"/>
  <c r="L3" i="9" s="1"/>
  <c r="C1686" i="1"/>
  <c r="G1686" i="1" s="1"/>
  <c r="G1685" i="1"/>
  <c r="C1685" i="1"/>
  <c r="H1685" i="1" s="1"/>
  <c r="C1684" i="1"/>
  <c r="G1684" i="1" s="1"/>
  <c r="C1683" i="1"/>
  <c r="H1683" i="1" s="1"/>
  <c r="C1682" i="1"/>
  <c r="G1682" i="1" s="1"/>
  <c r="C1681" i="1"/>
  <c r="H1681" i="1" s="1"/>
  <c r="C1680" i="1"/>
  <c r="G1680" i="1" s="1"/>
  <c r="G1679" i="1"/>
  <c r="C1679" i="1"/>
  <c r="H1679" i="1" s="1"/>
  <c r="C1678" i="1"/>
  <c r="G1678" i="1" s="1"/>
  <c r="G1677" i="1"/>
  <c r="C1677" i="1"/>
  <c r="H1677" i="1" s="1"/>
  <c r="C1676" i="1"/>
  <c r="G1676" i="1" s="1"/>
  <c r="G1675" i="1"/>
  <c r="C1675" i="1"/>
  <c r="H1675" i="1" s="1"/>
  <c r="C1674" i="1"/>
  <c r="G1674" i="1" s="1"/>
  <c r="G1673" i="1"/>
  <c r="C1673" i="1"/>
  <c r="H1673" i="1" s="1"/>
  <c r="C1672" i="1"/>
  <c r="G1672" i="1" s="1"/>
  <c r="G1671" i="1"/>
  <c r="C1671" i="1"/>
  <c r="H1671" i="1" s="1"/>
  <c r="C1670" i="1"/>
  <c r="G1670" i="1" s="1"/>
  <c r="G1669" i="1"/>
  <c r="C1669" i="1"/>
  <c r="H1669"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H1660" i="1" s="1"/>
  <c r="G1659" i="1"/>
  <c r="C1659" i="1"/>
  <c r="H1659" i="1" s="1"/>
  <c r="C1658" i="1"/>
  <c r="H1658" i="1" s="1"/>
  <c r="G1657" i="1"/>
  <c r="C1657" i="1"/>
  <c r="H1657" i="1" s="1"/>
  <c r="C1656" i="1"/>
  <c r="H1656" i="1" s="1"/>
  <c r="G1655" i="1"/>
  <c r="C1655" i="1"/>
  <c r="H1655" i="1" s="1"/>
  <c r="C1654" i="1"/>
  <c r="H1654" i="1" s="1"/>
  <c r="G1653" i="1"/>
  <c r="C1653" i="1"/>
  <c r="H1653" i="1" s="1"/>
  <c r="C1652" i="1"/>
  <c r="H1652" i="1" s="1"/>
  <c r="G1651" i="1"/>
  <c r="C1651" i="1"/>
  <c r="H1651" i="1" s="1"/>
  <c r="C1650" i="1"/>
  <c r="H1650" i="1" s="1"/>
  <c r="G1649" i="1"/>
  <c r="C1649" i="1"/>
  <c r="H1649" i="1" s="1"/>
  <c r="C1648" i="1"/>
  <c r="H1648" i="1" s="1"/>
  <c r="G1647" i="1"/>
  <c r="C1647" i="1"/>
  <c r="H1647" i="1" s="1"/>
  <c r="C1646" i="1"/>
  <c r="H1646" i="1" s="1"/>
  <c r="G1645" i="1"/>
  <c r="C1645" i="1"/>
  <c r="H1645" i="1" s="1"/>
  <c r="C1644" i="1"/>
  <c r="H1644" i="1" s="1"/>
  <c r="G1643" i="1"/>
  <c r="C1643" i="1"/>
  <c r="H1643" i="1" s="1"/>
  <c r="C1642" i="1"/>
  <c r="H1642" i="1" s="1"/>
  <c r="G1641" i="1"/>
  <c r="C1641" i="1"/>
  <c r="H1641" i="1" s="1"/>
  <c r="C1640" i="1"/>
  <c r="H1640" i="1" s="1"/>
  <c r="G1639" i="1"/>
  <c r="C1639" i="1"/>
  <c r="H1639" i="1" s="1"/>
  <c r="C1638" i="1"/>
  <c r="H1638" i="1" s="1"/>
  <c r="G1637" i="1"/>
  <c r="C1637" i="1"/>
  <c r="H1637" i="1" s="1"/>
  <c r="C1636" i="1"/>
  <c r="H1636" i="1" s="1"/>
  <c r="G1635" i="1"/>
  <c r="C1635" i="1"/>
  <c r="H1635" i="1" s="1"/>
  <c r="C1634" i="1"/>
  <c r="H1634" i="1" s="1"/>
  <c r="G1633" i="1"/>
  <c r="C1633" i="1"/>
  <c r="H1633" i="1" s="1"/>
  <c r="C1632" i="1"/>
  <c r="H1632" i="1" s="1"/>
  <c r="G1631" i="1"/>
  <c r="C1631" i="1"/>
  <c r="H1631" i="1" s="1"/>
  <c r="C1630" i="1"/>
  <c r="H1630" i="1" s="1"/>
  <c r="G1629" i="1"/>
  <c r="C1629" i="1"/>
  <c r="H1629" i="1" s="1"/>
  <c r="C1628" i="1"/>
  <c r="H1628" i="1" s="1"/>
  <c r="G1627" i="1"/>
  <c r="C1627" i="1"/>
  <c r="H1627" i="1" s="1"/>
  <c r="C1626" i="1"/>
  <c r="H1626" i="1" s="1"/>
  <c r="G1625" i="1"/>
  <c r="C1625" i="1"/>
  <c r="H1625" i="1" s="1"/>
  <c r="C1624" i="1"/>
  <c r="H1624" i="1" s="1"/>
  <c r="G1623" i="1"/>
  <c r="C1623" i="1"/>
  <c r="H1623" i="1" s="1"/>
  <c r="C1622" i="1"/>
  <c r="H1622" i="1" s="1"/>
  <c r="C1620" i="1"/>
  <c r="H1620" i="1" s="1"/>
  <c r="G1619" i="1"/>
  <c r="C1619" i="1"/>
  <c r="H1619" i="1" s="1"/>
  <c r="C1618" i="1"/>
  <c r="H1618" i="1" s="1"/>
  <c r="G1617" i="1"/>
  <c r="C1617" i="1"/>
  <c r="H1617" i="1" s="1"/>
  <c r="C1616" i="1"/>
  <c r="H1616" i="1" s="1"/>
  <c r="G1615" i="1"/>
  <c r="C1615" i="1"/>
  <c r="H1615" i="1" s="1"/>
  <c r="C1614" i="1"/>
  <c r="H1614" i="1" s="1"/>
  <c r="C1613" i="1"/>
  <c r="H1613" i="1" s="1"/>
  <c r="C1612" i="1"/>
  <c r="H1612" i="1" s="1"/>
  <c r="C1611" i="1"/>
  <c r="H1611" i="1" s="1"/>
  <c r="C1610" i="1"/>
  <c r="H1610" i="1" s="1"/>
  <c r="C1609" i="1"/>
  <c r="G1609" i="1" s="1"/>
  <c r="C1608" i="1"/>
  <c r="H1608" i="1" s="1"/>
  <c r="C1607" i="1"/>
  <c r="G1607" i="1" s="1"/>
  <c r="C1606" i="1"/>
  <c r="H1606" i="1" s="1"/>
  <c r="C1605" i="1"/>
  <c r="G1605" i="1" s="1"/>
  <c r="C1603" i="1"/>
  <c r="G1603" i="1" s="1"/>
  <c r="C1601" i="1"/>
  <c r="G1601" i="1" s="1"/>
  <c r="C1600" i="1"/>
  <c r="H1600" i="1" s="1"/>
  <c r="C1599" i="1"/>
  <c r="G1599" i="1" s="1"/>
  <c r="C1598" i="1"/>
  <c r="H1598" i="1" s="1"/>
  <c r="C1597" i="1"/>
  <c r="G1597" i="1" s="1"/>
  <c r="C1596" i="1"/>
  <c r="H1596" i="1" s="1"/>
  <c r="C1595" i="1"/>
  <c r="G1595" i="1" s="1"/>
  <c r="C1594" i="1"/>
  <c r="H1594" i="1" s="1"/>
  <c r="C1593" i="1"/>
  <c r="G1593" i="1" s="1"/>
  <c r="C1592" i="1"/>
  <c r="H1592" i="1" s="1"/>
  <c r="C1591" i="1"/>
  <c r="G1591" i="1" s="1"/>
  <c r="C1590" i="1"/>
  <c r="H1590" i="1" s="1"/>
  <c r="C1589" i="1"/>
  <c r="G1589" i="1" s="1"/>
  <c r="C1588" i="1"/>
  <c r="H1588" i="1" s="1"/>
  <c r="C1587" i="1"/>
  <c r="G1587" i="1" s="1"/>
  <c r="C1586" i="1"/>
  <c r="H1586" i="1" s="1"/>
  <c r="C1584" i="1"/>
  <c r="H1584" i="1" s="1"/>
  <c r="C1582" i="1"/>
  <c r="D1581" i="1"/>
  <c r="C1581" i="1"/>
  <c r="G1581" i="1" s="1"/>
  <c r="D1580" i="1"/>
  <c r="C1580" i="1"/>
  <c r="G1580" i="1" s="1"/>
  <c r="D1579" i="1"/>
  <c r="C1579" i="1"/>
  <c r="G1579" i="1" s="1"/>
  <c r="D1578" i="1"/>
  <c r="C1578" i="1"/>
  <c r="G1578" i="1" s="1"/>
  <c r="D1577" i="1"/>
  <c r="C1577" i="1"/>
  <c r="G1577" i="1" s="1"/>
  <c r="D1576" i="1"/>
  <c r="C1576" i="1"/>
  <c r="G1576" i="1" s="1"/>
  <c r="D1575" i="1"/>
  <c r="C1575" i="1"/>
  <c r="G1575" i="1" s="1"/>
  <c r="D1574" i="1"/>
  <c r="C1574" i="1"/>
  <c r="G1574" i="1" s="1"/>
  <c r="D1573" i="1"/>
  <c r="C1573" i="1"/>
  <c r="G1573" i="1" s="1"/>
  <c r="D1572" i="1"/>
  <c r="C1572" i="1"/>
  <c r="G1572" i="1" s="1"/>
  <c r="D1571" i="1"/>
  <c r="C1571" i="1"/>
  <c r="G1571" i="1" s="1"/>
  <c r="D1570" i="1"/>
  <c r="C1570" i="1"/>
  <c r="G1570" i="1" s="1"/>
  <c r="D1569" i="1"/>
  <c r="C1569" i="1"/>
  <c r="G1569" i="1" s="1"/>
  <c r="D1568" i="1"/>
  <c r="C1568" i="1"/>
  <c r="G1568" i="1" s="1"/>
  <c r="D1567" i="1"/>
  <c r="C1567" i="1"/>
  <c r="G1567" i="1" s="1"/>
  <c r="D1566" i="1"/>
  <c r="C1566" i="1"/>
  <c r="G1566" i="1" s="1"/>
  <c r="D1565" i="1"/>
  <c r="C1565" i="1"/>
  <c r="G1565" i="1" s="1"/>
  <c r="D1564" i="1"/>
  <c r="C1564" i="1"/>
  <c r="G1564" i="1" s="1"/>
  <c r="D1563" i="1"/>
  <c r="C1563" i="1"/>
  <c r="G1563" i="1" s="1"/>
  <c r="D1562" i="1"/>
  <c r="C1562" i="1"/>
  <c r="G1562" i="1" s="1"/>
  <c r="D1561" i="1"/>
  <c r="C1561" i="1"/>
  <c r="G1561" i="1" s="1"/>
  <c r="D1560" i="1"/>
  <c r="C1560" i="1"/>
  <c r="G1560" i="1" s="1"/>
  <c r="D1559" i="1"/>
  <c r="C1559" i="1"/>
  <c r="G1559" i="1" s="1"/>
  <c r="D1558" i="1"/>
  <c r="C1558" i="1"/>
  <c r="G1558" i="1" s="1"/>
  <c r="D1557" i="1"/>
  <c r="C1557" i="1"/>
  <c r="G1557" i="1" s="1"/>
  <c r="D1556" i="1"/>
  <c r="C1556" i="1"/>
  <c r="G1556" i="1" s="1"/>
  <c r="D1555" i="1"/>
  <c r="C1555" i="1"/>
  <c r="G1555" i="1" s="1"/>
  <c r="D1554" i="1"/>
  <c r="C1554" i="1"/>
  <c r="G1554" i="1" s="1"/>
  <c r="D1553" i="1"/>
  <c r="C1553" i="1"/>
  <c r="G1553" i="1" s="1"/>
  <c r="D1552" i="1"/>
  <c r="C1552" i="1"/>
  <c r="G1552" i="1" s="1"/>
  <c r="D1551" i="1"/>
  <c r="C1551" i="1"/>
  <c r="G1551" i="1" s="1"/>
  <c r="D1550" i="1"/>
  <c r="C1550" i="1"/>
  <c r="G1550" i="1" s="1"/>
  <c r="D1549" i="1"/>
  <c r="H1549" i="1" s="1"/>
  <c r="C1549" i="1"/>
  <c r="G1549" i="1" s="1"/>
  <c r="I1549" i="1" s="1"/>
  <c r="D1548" i="1"/>
  <c r="J1548" i="1" s="1"/>
  <c r="C1548" i="1"/>
  <c r="G1548" i="1" s="1"/>
  <c r="D1547" i="1"/>
  <c r="C1547" i="1"/>
  <c r="H1547" i="1" s="1"/>
  <c r="D1546" i="1"/>
  <c r="C1546" i="1"/>
  <c r="J1546" i="1" s="1"/>
  <c r="D1545" i="1"/>
  <c r="C1545" i="1"/>
  <c r="J1545" i="1" s="1"/>
  <c r="D1544" i="1"/>
  <c r="C1544" i="1"/>
  <c r="J1544" i="1" s="1"/>
  <c r="D1543" i="1"/>
  <c r="C1543" i="1"/>
  <c r="J1543" i="1" s="1"/>
  <c r="D1542" i="1"/>
  <c r="C1542" i="1"/>
  <c r="D1541" i="1"/>
  <c r="C1541" i="1"/>
  <c r="C1540" i="1"/>
  <c r="C1539" i="1"/>
  <c r="C1538"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D1512" i="1"/>
  <c r="C1512" i="1"/>
  <c r="H1512" i="1" s="1"/>
  <c r="C1511" i="1"/>
  <c r="C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D1399" i="1"/>
  <c r="C1399" i="1"/>
  <c r="H1399" i="1" s="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D1301" i="1"/>
  <c r="C1301" i="1"/>
  <c r="D1300" i="1"/>
  <c r="C1300"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D1291" i="1"/>
  <c r="C1291" i="1"/>
  <c r="D1290" i="1"/>
  <c r="C1290" i="1"/>
  <c r="H1290" i="1" s="1"/>
  <c r="D1289" i="1"/>
  <c r="C1289" i="1"/>
  <c r="H1289" i="1" s="1"/>
  <c r="D1288" i="1"/>
  <c r="C1288" i="1"/>
  <c r="H1288" i="1" s="1"/>
  <c r="D1287" i="1"/>
  <c r="C1287" i="1"/>
  <c r="D1286" i="1"/>
  <c r="C1286" i="1"/>
  <c r="H1286" i="1" s="1"/>
  <c r="D1285" i="1"/>
  <c r="C1285" i="1"/>
  <c r="H1285" i="1" s="1"/>
  <c r="D1284" i="1"/>
  <c r="C1284" i="1"/>
  <c r="H1284" i="1" s="1"/>
  <c r="D1283" i="1"/>
  <c r="C1283" i="1"/>
  <c r="H1283" i="1" s="1"/>
  <c r="D1282" i="1"/>
  <c r="C1282" i="1"/>
  <c r="H1282" i="1" s="1"/>
  <c r="D1281" i="1"/>
  <c r="C1281" i="1"/>
  <c r="D1280" i="1"/>
  <c r="C1280" i="1"/>
  <c r="H1280" i="1" s="1"/>
  <c r="D1279" i="1"/>
  <c r="C1279" i="1"/>
  <c r="H1279" i="1" s="1"/>
  <c r="D1278" i="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D1266" i="1"/>
  <c r="C1266" i="1"/>
  <c r="D1265" i="1"/>
  <c r="C1265" i="1"/>
  <c r="D1264" i="1"/>
  <c r="C1264" i="1"/>
  <c r="D1263" i="1"/>
  <c r="C1263" i="1"/>
  <c r="D1262" i="1"/>
  <c r="C1262" i="1"/>
  <c r="H1262" i="1" s="1"/>
  <c r="D1261" i="1"/>
  <c r="C1261" i="1"/>
  <c r="H1261" i="1" s="1"/>
  <c r="C1260" i="1"/>
  <c r="C1259" i="1"/>
  <c r="D1258" i="1"/>
  <c r="C1258" i="1"/>
  <c r="H1258" i="1" s="1"/>
  <c r="D1257" i="1"/>
  <c r="C1257" i="1"/>
  <c r="D1256" i="1"/>
  <c r="C1256" i="1"/>
  <c r="C1255" i="1"/>
  <c r="D1254" i="1"/>
  <c r="C1254" i="1"/>
  <c r="H1254" i="1" s="1"/>
  <c r="D1253" i="1"/>
  <c r="C1253" i="1"/>
  <c r="H1253" i="1" s="1"/>
  <c r="D1252" i="1"/>
  <c r="C1252" i="1"/>
  <c r="H1252" i="1" s="1"/>
  <c r="D1251" i="1"/>
  <c r="C1251" i="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D1200" i="1"/>
  <c r="C1200" i="1"/>
  <c r="H1200" i="1" s="1"/>
  <c r="D1199" i="1"/>
  <c r="C1199" i="1"/>
  <c r="H1199" i="1" s="1"/>
  <c r="D1198" i="1"/>
  <c r="C1198" i="1"/>
  <c r="D1197" i="1"/>
  <c r="H1197" i="1" s="1"/>
  <c r="C1197" i="1"/>
  <c r="G1197" i="1" s="1"/>
  <c r="D1196" i="1"/>
  <c r="H1196" i="1" s="1"/>
  <c r="C1196" i="1"/>
  <c r="G1196" i="1" s="1"/>
  <c r="D1195" i="1"/>
  <c r="H1195" i="1" s="1"/>
  <c r="C1195" i="1"/>
  <c r="G1195" i="1" s="1"/>
  <c r="D1194" i="1"/>
  <c r="H1194" i="1" s="1"/>
  <c r="C1194" i="1"/>
  <c r="G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C1182"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D1165" i="1"/>
  <c r="C1165" i="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D1091" i="1"/>
  <c r="C1091" i="1"/>
  <c r="H1091" i="1" s="1"/>
  <c r="D1090" i="1"/>
  <c r="C1090" i="1"/>
  <c r="H1090" i="1" s="1"/>
  <c r="D1089" i="1"/>
  <c r="C1089" i="1"/>
  <c r="H1089" i="1" s="1"/>
  <c r="D1088" i="1"/>
  <c r="C1088" i="1"/>
  <c r="H1088" i="1" s="1"/>
  <c r="D1087" i="1"/>
  <c r="C1087" i="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D1059" i="1"/>
  <c r="C1059" i="1"/>
  <c r="D1058" i="1"/>
  <c r="C1058" i="1"/>
  <c r="H1058" i="1" s="1"/>
  <c r="D1057" i="1"/>
  <c r="C1057" i="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D1044" i="1"/>
  <c r="C1044" i="1"/>
  <c r="H1044" i="1" s="1"/>
  <c r="D1043" i="1"/>
  <c r="C1043" i="1"/>
  <c r="H1043" i="1" s="1"/>
  <c r="D1042" i="1"/>
  <c r="C1042" i="1"/>
  <c r="H1042" i="1" s="1"/>
  <c r="D1041" i="1"/>
  <c r="C1041" i="1"/>
  <c r="D1040" i="1"/>
  <c r="C1040" i="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H1032" i="1" s="1"/>
  <c r="D1031" i="1"/>
  <c r="C1031" i="1"/>
  <c r="D1030" i="1"/>
  <c r="C1030" i="1"/>
  <c r="D1029" i="1"/>
  <c r="C1029" i="1"/>
  <c r="D1028" i="1"/>
  <c r="C1028" i="1"/>
  <c r="H1028" i="1" s="1"/>
  <c r="D1027" i="1"/>
  <c r="C1027" i="1"/>
  <c r="D1026" i="1"/>
  <c r="C1026" i="1"/>
  <c r="H1026" i="1" s="1"/>
  <c r="D1025" i="1"/>
  <c r="C1025" i="1"/>
  <c r="H1025" i="1" s="1"/>
  <c r="C1024" i="1"/>
  <c r="D1023" i="1"/>
  <c r="C1023" i="1"/>
  <c r="H1023" i="1" s="1"/>
  <c r="D1022" i="1"/>
  <c r="C1022" i="1"/>
  <c r="D1021" i="1"/>
  <c r="C1021" i="1"/>
  <c r="H1021" i="1" s="1"/>
  <c r="D1020" i="1"/>
  <c r="C1020" i="1"/>
  <c r="D1019" i="1"/>
  <c r="C1019" i="1"/>
  <c r="H1019" i="1" s="1"/>
  <c r="D1018" i="1"/>
  <c r="C1018" i="1"/>
  <c r="C1017" i="1"/>
  <c r="D1016" i="1"/>
  <c r="C1016" i="1"/>
  <c r="H1016" i="1" s="1"/>
  <c r="D1015" i="1"/>
  <c r="C1015" i="1"/>
  <c r="H1015" i="1" s="1"/>
  <c r="D1014" i="1"/>
  <c r="C1014" i="1"/>
  <c r="H1014" i="1" s="1"/>
  <c r="D1013" i="1"/>
  <c r="C1013" i="1"/>
  <c r="H1013" i="1" s="1"/>
  <c r="C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G721" i="1"/>
  <c r="D721" i="1"/>
  <c r="C721" i="1"/>
  <c r="H721" i="1" s="1"/>
  <c r="D720" i="1"/>
  <c r="C720" i="1"/>
  <c r="H720" i="1" s="1"/>
  <c r="D719" i="1"/>
  <c r="C719" i="1"/>
  <c r="H719" i="1" s="1"/>
  <c r="D718" i="1"/>
  <c r="C718" i="1"/>
  <c r="H718" i="1" s="1"/>
  <c r="D717" i="1"/>
  <c r="C717" i="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G659" i="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D647" i="1"/>
  <c r="C647" i="1"/>
  <c r="H647" i="1" s="1"/>
  <c r="D646" i="1"/>
  <c r="C646" i="1"/>
  <c r="H646" i="1" s="1"/>
  <c r="D645" i="1"/>
  <c r="C645" i="1"/>
  <c r="H645" i="1" s="1"/>
  <c r="C642" i="1"/>
  <c r="C641" i="1"/>
  <c r="D636" i="1"/>
  <c r="C636" i="1"/>
  <c r="H636" i="1" s="1"/>
  <c r="D635" i="1"/>
  <c r="C635" i="1"/>
  <c r="H635" i="1" s="1"/>
  <c r="D633"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G605" i="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G525" i="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G503" i="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G486" i="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D423" i="1"/>
  <c r="C423" i="1"/>
  <c r="D422" i="1"/>
  <c r="C422" i="1"/>
  <c r="D421" i="1"/>
  <c r="C421" i="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C388"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C374" i="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G331" i="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G319" i="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D302" i="1"/>
  <c r="C302" i="1"/>
  <c r="H302" i="1" s="1"/>
  <c r="D301" i="1"/>
  <c r="C301" i="1"/>
  <c r="H301" i="1" s="1"/>
  <c r="D300" i="1"/>
  <c r="C300" i="1"/>
  <c r="H300" i="1" s="1"/>
  <c r="D299" i="1"/>
  <c r="C299" i="1"/>
  <c r="D298" i="1"/>
  <c r="C298" i="1"/>
  <c r="C295" i="1"/>
  <c r="D294" i="1"/>
  <c r="C294" i="1"/>
  <c r="H294" i="1" s="1"/>
  <c r="D293" i="1"/>
  <c r="C293" i="1"/>
  <c r="H293" i="1" s="1"/>
  <c r="D292" i="1"/>
  <c r="C292" i="1"/>
  <c r="H292" i="1" s="1"/>
  <c r="D291" i="1"/>
  <c r="C291" i="1"/>
  <c r="H291" i="1" s="1"/>
  <c r="D290" i="1"/>
  <c r="C290" i="1"/>
  <c r="H290" i="1" s="1"/>
  <c r="D289" i="1"/>
  <c r="C289" i="1"/>
  <c r="H289" i="1" s="1"/>
  <c r="G288" i="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G278" i="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D266" i="1"/>
  <c r="C266" i="1"/>
  <c r="H266" i="1" s="1"/>
  <c r="D265" i="1"/>
  <c r="C265" i="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D253" i="1"/>
  <c r="C253" i="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G243" i="1"/>
  <c r="D243" i="1"/>
  <c r="C243" i="1"/>
  <c r="H243" i="1" s="1"/>
  <c r="D242" i="1"/>
  <c r="C242" i="1"/>
  <c r="H242" i="1" s="1"/>
  <c r="G241" i="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D215" i="1"/>
  <c r="C215" i="1"/>
  <c r="H215" i="1" s="1"/>
  <c r="D214" i="1"/>
  <c r="C214" i="1"/>
  <c r="H214" i="1" s="1"/>
  <c r="D213" i="1"/>
  <c r="C213" i="1"/>
  <c r="H213" i="1" s="1"/>
  <c r="D212"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D197" i="1"/>
  <c r="C197" i="1"/>
  <c r="D196" i="1"/>
  <c r="C196" i="1"/>
  <c r="H196" i="1" s="1"/>
  <c r="D195" i="1"/>
  <c r="C195" i="1"/>
  <c r="H195" i="1" s="1"/>
  <c r="D194" i="1"/>
  <c r="C194" i="1"/>
  <c r="H194" i="1" s="1"/>
  <c r="D193" i="1"/>
  <c r="C193" i="1"/>
  <c r="H193" i="1" s="1"/>
  <c r="D192" i="1"/>
  <c r="C192" i="1"/>
  <c r="D191" i="1"/>
  <c r="C191" i="1"/>
  <c r="H191" i="1" s="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G174" i="1" s="1"/>
  <c r="C174" i="1"/>
  <c r="H174" i="1" s="1"/>
  <c r="D173" i="1"/>
  <c r="C173" i="1"/>
  <c r="D172" i="1"/>
  <c r="C172" i="1"/>
  <c r="H172" i="1" s="1"/>
  <c r="D171" i="1"/>
  <c r="C171" i="1"/>
  <c r="D170" i="1"/>
  <c r="C170" i="1"/>
  <c r="D169" i="1"/>
  <c r="C169" i="1"/>
  <c r="D168" i="1"/>
  <c r="C168" i="1"/>
  <c r="H168" i="1" s="1"/>
  <c r="D167" i="1"/>
  <c r="C167" i="1"/>
  <c r="D166" i="1"/>
  <c r="C166" i="1"/>
  <c r="D165" i="1"/>
  <c r="C165" i="1"/>
  <c r="D164" i="1"/>
  <c r="C164" i="1"/>
  <c r="D163" i="1"/>
  <c r="C163" i="1"/>
  <c r="H163" i="1" s="1"/>
  <c r="D162" i="1"/>
  <c r="C162" i="1"/>
  <c r="H162" i="1" s="1"/>
  <c r="D161" i="1"/>
  <c r="C161" i="1"/>
  <c r="C160" i="1"/>
  <c r="D159" i="1"/>
  <c r="C159" i="1"/>
  <c r="H159" i="1" s="1"/>
  <c r="D158" i="1"/>
  <c r="C158" i="1"/>
  <c r="H158" i="1" s="1"/>
  <c r="D157" i="1"/>
  <c r="C157" i="1"/>
  <c r="H157" i="1" s="1"/>
  <c r="C156" i="1"/>
  <c r="D155" i="1"/>
  <c r="C155" i="1"/>
  <c r="H155" i="1" s="1"/>
  <c r="D154" i="1"/>
  <c r="C154" i="1"/>
  <c r="H154" i="1" s="1"/>
  <c r="D153" i="1"/>
  <c r="C153" i="1"/>
  <c r="H153" i="1" s="1"/>
  <c r="D152" i="1"/>
  <c r="C152" i="1"/>
  <c r="H152" i="1" s="1"/>
  <c r="D151" i="1"/>
  <c r="C151" i="1"/>
  <c r="H151" i="1" s="1"/>
  <c r="D150" i="1"/>
  <c r="C150" i="1"/>
  <c r="H150" i="1" s="1"/>
  <c r="C149" i="1"/>
  <c r="C148"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C131" i="1"/>
  <c r="C130" i="1"/>
  <c r="D129" i="1"/>
  <c r="C129" i="1"/>
  <c r="H129" i="1" s="1"/>
  <c r="D128" i="1"/>
  <c r="C128" i="1"/>
  <c r="H128" i="1" s="1"/>
  <c r="D127" i="1"/>
  <c r="C127" i="1"/>
  <c r="H127" i="1" s="1"/>
  <c r="D126" i="1"/>
  <c r="C126" i="1"/>
  <c r="H126" i="1" s="1"/>
  <c r="C125" i="1"/>
  <c r="D124" i="1"/>
  <c r="C124" i="1"/>
  <c r="H124" i="1" s="1"/>
  <c r="D123" i="1"/>
  <c r="C123" i="1"/>
  <c r="H123" i="1" s="1"/>
  <c r="C122"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C108" i="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C79" i="1"/>
  <c r="C78" i="1"/>
  <c r="D77" i="1"/>
  <c r="C77" i="1"/>
  <c r="H77" i="1" s="1"/>
  <c r="D76" i="1"/>
  <c r="C76" i="1"/>
  <c r="D75" i="1"/>
  <c r="C75" i="1"/>
  <c r="H75" i="1" s="1"/>
  <c r="D74" i="1"/>
  <c r="C74" i="1"/>
  <c r="H74" i="1" s="1"/>
  <c r="D73" i="1"/>
  <c r="C73" i="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20" i="9" l="1"/>
  <c r="B320" i="9" s="1"/>
  <c r="E322" i="9"/>
  <c r="B322" i="9" s="1"/>
  <c r="E312" i="9"/>
  <c r="B312" i="9" s="1"/>
  <c r="E326" i="9"/>
  <c r="B326" i="9" s="1"/>
  <c r="E329" i="9"/>
  <c r="H1400" i="1"/>
  <c r="H1398" i="1"/>
  <c r="H1397" i="1"/>
  <c r="H1396" i="1"/>
  <c r="H1395" i="1"/>
  <c r="H1394" i="1"/>
  <c r="H1393" i="1"/>
  <c r="H1392" i="1"/>
  <c r="H1391" i="1"/>
  <c r="E335" i="9"/>
  <c r="B335" i="9" s="1"/>
  <c r="H1389" i="1"/>
  <c r="H1388" i="1"/>
  <c r="H1387" i="1"/>
  <c r="H1386" i="1"/>
  <c r="H1385" i="1"/>
  <c r="H1384" i="1"/>
  <c r="H1267" i="1"/>
  <c r="H1513" i="1"/>
  <c r="H298" i="1"/>
  <c r="H421" i="1"/>
  <c r="H422" i="1"/>
  <c r="H641" i="1"/>
  <c r="H1260" i="1"/>
  <c r="H1263" i="1"/>
  <c r="E255" i="5"/>
  <c r="D1259" i="1" s="1"/>
  <c r="H1259" i="1" s="1"/>
  <c r="H1198" i="1"/>
  <c r="G1681" i="1"/>
  <c r="G1683" i="1"/>
  <c r="G1613" i="1"/>
  <c r="C1604" i="1"/>
  <c r="H1604" i="1" s="1"/>
  <c r="G1611" i="1"/>
  <c r="D44" i="8"/>
  <c r="G344" i="9" s="1"/>
  <c r="E344" i="9" s="1"/>
  <c r="B344" i="9" s="1"/>
  <c r="C1583" i="1"/>
  <c r="G1583" i="1" s="1"/>
  <c r="C1585" i="1"/>
  <c r="G1585" i="1" s="1"/>
  <c r="E36" i="9"/>
  <c r="B36" i="9" s="1"/>
  <c r="E311" i="9"/>
  <c r="B311" i="9" s="1"/>
  <c r="E327" i="9"/>
  <c r="H1510" i="1"/>
  <c r="H1511" i="1"/>
  <c r="D1511" i="1"/>
  <c r="E141" i="6"/>
  <c r="G348" i="9" s="1"/>
  <c r="E348" i="9" s="1"/>
  <c r="F115" i="6"/>
  <c r="J1542" i="1"/>
  <c r="J1541" i="1"/>
  <c r="H1539" i="1"/>
  <c r="H1540" i="1"/>
  <c r="D1538" i="1"/>
  <c r="H1538" i="1" s="1"/>
  <c r="G346" i="9"/>
  <c r="E346" i="9" s="1"/>
  <c r="B346" i="9" s="1"/>
  <c r="H1390" i="1"/>
  <c r="H1383" i="1"/>
  <c r="H1382" i="1"/>
  <c r="H1340" i="1"/>
  <c r="H1300" i="1"/>
  <c r="H1301" i="1"/>
  <c r="H1302" i="1"/>
  <c r="H1292" i="1"/>
  <c r="H1291" i="1"/>
  <c r="H1278" i="1"/>
  <c r="H1281" i="1"/>
  <c r="H1287" i="1"/>
  <c r="H1266" i="1"/>
  <c r="H1264" i="1"/>
  <c r="H1265" i="1"/>
  <c r="F260" i="5"/>
  <c r="H1256" i="1"/>
  <c r="H1257" i="1"/>
  <c r="H1251" i="1"/>
  <c r="H1182" i="1"/>
  <c r="H1183" i="1"/>
  <c r="H1166" i="1"/>
  <c r="H1165" i="1"/>
  <c r="H1087" i="1"/>
  <c r="H1092" i="1"/>
  <c r="H1060" i="1"/>
  <c r="H1057" i="1"/>
  <c r="H1059" i="1"/>
  <c r="H1045" i="1"/>
  <c r="H1040" i="1"/>
  <c r="H1041" i="1"/>
  <c r="H1033" i="1"/>
  <c r="H1031" i="1"/>
  <c r="H1030" i="1"/>
  <c r="H1029" i="1"/>
  <c r="H1027" i="1"/>
  <c r="H1024" i="1"/>
  <c r="H1022" i="1"/>
  <c r="H1018" i="1"/>
  <c r="H1020" i="1"/>
  <c r="F13" i="5"/>
  <c r="H848" i="1"/>
  <c r="H731" i="1"/>
  <c r="F238" i="9"/>
  <c r="B238" i="9" s="1"/>
  <c r="H717" i="1"/>
  <c r="F236" i="9"/>
  <c r="B236" i="9" s="1"/>
  <c r="H677" i="1"/>
  <c r="H676" i="1"/>
  <c r="H648" i="1"/>
  <c r="H649" i="1"/>
  <c r="H388" i="1"/>
  <c r="F393" i="4"/>
  <c r="H374" i="1"/>
  <c r="E417" i="4"/>
  <c r="D412" i="1" s="1"/>
  <c r="D368" i="1"/>
  <c r="F379" i="4"/>
  <c r="H423" i="1"/>
  <c r="H299" i="1"/>
  <c r="E648" i="4"/>
  <c r="D642" i="1" s="1"/>
  <c r="H642" i="1" s="1"/>
  <c r="F262" i="4"/>
  <c r="H258" i="1"/>
  <c r="H265" i="1"/>
  <c r="H267" i="1"/>
  <c r="F269" i="4"/>
  <c r="H226" i="1"/>
  <c r="H253" i="1"/>
  <c r="H254" i="1"/>
  <c r="H198" i="1"/>
  <c r="H212" i="1"/>
  <c r="H216" i="1"/>
  <c r="F202" i="4"/>
  <c r="H197" i="1"/>
  <c r="D190" i="1"/>
  <c r="H190" i="1" s="1"/>
  <c r="H192" i="1"/>
  <c r="F194" i="4"/>
  <c r="H173" i="1"/>
  <c r="H171" i="1"/>
  <c r="H170" i="1"/>
  <c r="H169" i="1"/>
  <c r="H166" i="1"/>
  <c r="H167" i="1"/>
  <c r="F170" i="4"/>
  <c r="H165" i="1"/>
  <c r="H160" i="1"/>
  <c r="H161" i="1"/>
  <c r="H164" i="1"/>
  <c r="F164" i="4"/>
  <c r="F165" i="4"/>
  <c r="H156" i="1"/>
  <c r="E153" i="4"/>
  <c r="F160" i="4"/>
  <c r="H130" i="1"/>
  <c r="H131" i="1"/>
  <c r="F134" i="4"/>
  <c r="G220" i="9"/>
  <c r="E220" i="9" s="1"/>
  <c r="B220" i="9" s="1"/>
  <c r="H125" i="1"/>
  <c r="F129" i="4"/>
  <c r="H121" i="1"/>
  <c r="D122" i="1"/>
  <c r="H122" i="1" s="1"/>
  <c r="F126" i="4"/>
  <c r="H102" i="1"/>
  <c r="H108" i="1"/>
  <c r="F106" i="4"/>
  <c r="F112" i="4"/>
  <c r="H78" i="1"/>
  <c r="H79" i="1"/>
  <c r="F82" i="4"/>
  <c r="F83" i="4"/>
  <c r="H45" i="1"/>
  <c r="H73" i="1"/>
  <c r="H76" i="1"/>
  <c r="F77" i="4"/>
  <c r="E6" i="4"/>
  <c r="D2" i="1" s="1"/>
  <c r="F49" i="4"/>
  <c r="G6" i="1"/>
  <c r="G7" i="1"/>
  <c r="G8" i="1"/>
  <c r="G9" i="1"/>
  <c r="G10" i="1"/>
  <c r="G11" i="1"/>
  <c r="G18" i="1"/>
  <c r="G19" i="1"/>
  <c r="G27" i="1"/>
  <c r="G28" i="1"/>
  <c r="G29" i="1"/>
  <c r="G30" i="1"/>
  <c r="G31" i="1"/>
  <c r="G32" i="1"/>
  <c r="G41" i="1"/>
  <c r="G42" i="1"/>
  <c r="G43" i="1"/>
  <c r="G44" i="1"/>
  <c r="G49" i="1"/>
  <c r="G50" i="1"/>
  <c r="G51" i="1"/>
  <c r="G52" i="1"/>
  <c r="G58" i="1"/>
  <c r="G62" i="1"/>
  <c r="G63" i="1"/>
  <c r="G64" i="1"/>
  <c r="G65" i="1"/>
  <c r="G66" i="1"/>
  <c r="G67" i="1"/>
  <c r="G75" i="1"/>
  <c r="G76" i="1"/>
  <c r="G77" i="1"/>
  <c r="G78" i="1"/>
  <c r="G79" i="1"/>
  <c r="G80" i="1"/>
  <c r="G81" i="1"/>
  <c r="G82" i="1"/>
  <c r="G90" i="1"/>
  <c r="G91" i="1"/>
  <c r="G99" i="1"/>
  <c r="G124" i="1"/>
  <c r="G125" i="1"/>
  <c r="G136" i="1"/>
  <c r="G137" i="1"/>
  <c r="G138" i="1"/>
  <c r="G139" i="1"/>
  <c r="G142" i="1"/>
  <c r="G143" i="1"/>
  <c r="G144" i="1"/>
  <c r="G145" i="1"/>
  <c r="G146" i="1"/>
  <c r="G147" i="1"/>
  <c r="G152" i="1"/>
  <c r="G153" i="1"/>
  <c r="G154" i="1"/>
  <c r="G162" i="1"/>
  <c r="G163" i="1"/>
  <c r="G170" i="1"/>
  <c r="G175" i="1"/>
  <c r="G176" i="1"/>
  <c r="G177" i="1"/>
  <c r="G189" i="1"/>
  <c r="G196" i="1"/>
  <c r="G197" i="1"/>
  <c r="G198" i="1"/>
  <c r="G199" i="1"/>
  <c r="G205" i="1"/>
  <c r="G206" i="1"/>
  <c r="G207" i="1"/>
  <c r="G214" i="1"/>
  <c r="G216" i="1"/>
  <c r="G217" i="1"/>
  <c r="G218" i="1"/>
  <c r="G219" i="1"/>
  <c r="G220" i="1"/>
  <c r="G221" i="1"/>
  <c r="G222" i="1"/>
  <c r="G223" i="1"/>
  <c r="G224" i="1"/>
  <c r="G225" i="1"/>
  <c r="G234" i="1"/>
  <c r="G235" i="1"/>
  <c r="G236" i="1"/>
  <c r="G239" i="1"/>
  <c r="G244" i="1"/>
  <c r="G245" i="1"/>
  <c r="G246" i="1"/>
  <c r="G248" i="1"/>
  <c r="G249" i="1"/>
  <c r="G250" i="1"/>
  <c r="G251" i="1"/>
  <c r="G252" i="1"/>
  <c r="G253" i="1"/>
  <c r="G254" i="1"/>
  <c r="G255" i="1"/>
  <c r="G256" i="1"/>
  <c r="G257" i="1"/>
  <c r="G258" i="1"/>
  <c r="G259" i="1"/>
  <c r="G260" i="1"/>
  <c r="G261" i="1"/>
  <c r="G262" i="1"/>
  <c r="G263" i="1"/>
  <c r="G264" i="1"/>
  <c r="G265" i="1"/>
  <c r="G266" i="1"/>
  <c r="G267" i="1"/>
  <c r="G268" i="1"/>
  <c r="G272" i="1"/>
  <c r="G273" i="1"/>
  <c r="G276" i="1"/>
  <c r="G277" i="1"/>
  <c r="G286" i="1"/>
  <c r="G289" i="1"/>
  <c r="G290" i="1"/>
  <c r="G291" i="1"/>
  <c r="G292" i="1"/>
  <c r="G293" i="1"/>
  <c r="G294" i="1"/>
  <c r="G298" i="1"/>
  <c r="G299" i="1"/>
  <c r="G300" i="1"/>
  <c r="G301" i="1"/>
  <c r="G302" i="1"/>
  <c r="G304" i="1"/>
  <c r="G317" i="1"/>
  <c r="G318" i="1"/>
  <c r="G323" i="1"/>
  <c r="G324" i="1"/>
  <c r="G325" i="1"/>
  <c r="G326" i="1"/>
  <c r="G327" i="1"/>
  <c r="G328" i="1"/>
  <c r="G330" i="1"/>
  <c r="G334" i="1"/>
  <c r="G335" i="1"/>
  <c r="G336" i="1"/>
  <c r="G337" i="1"/>
  <c r="G338" i="1"/>
  <c r="G339" i="1"/>
  <c r="G359" i="1"/>
  <c r="G360" i="1"/>
  <c r="G361" i="1"/>
  <c r="G362" i="1"/>
  <c r="G363" i="1"/>
  <c r="G364" i="1"/>
  <c r="G365" i="1"/>
  <c r="G366" i="1"/>
  <c r="G367" i="1"/>
  <c r="G369" i="1"/>
  <c r="G370" i="1"/>
  <c r="G371" i="1"/>
  <c r="G372" i="1"/>
  <c r="G373" i="1"/>
  <c r="G374" i="1"/>
  <c r="G375" i="1"/>
  <c r="G376" i="1"/>
  <c r="G377" i="1"/>
  <c r="G378" i="1"/>
  <c r="G379" i="1"/>
  <c r="G380" i="1"/>
  <c r="G388" i="1"/>
  <c r="G390" i="1"/>
  <c r="G391" i="1"/>
  <c r="G392" i="1"/>
  <c r="G395" i="1"/>
  <c r="G396" i="1"/>
  <c r="G397" i="1"/>
  <c r="G398" i="1"/>
  <c r="G399" i="1"/>
  <c r="G400" i="1"/>
  <c r="G401" i="1"/>
  <c r="G402" i="1"/>
  <c r="G403" i="1"/>
  <c r="G404" i="1"/>
  <c r="G405" i="1"/>
  <c r="G406" i="1"/>
  <c r="G407" i="1"/>
  <c r="G408" i="1"/>
  <c r="G422" i="1"/>
  <c r="G423" i="1"/>
  <c r="G428" i="1"/>
  <c r="G429" i="1"/>
  <c r="G433" i="1"/>
  <c r="G434" i="1"/>
  <c r="G435" i="1"/>
  <c r="G436" i="1"/>
  <c r="G437" i="1"/>
  <c r="G461" i="1"/>
  <c r="G464" i="1"/>
  <c r="G465" i="1"/>
  <c r="G466" i="1"/>
  <c r="G467" i="1"/>
  <c r="G477" i="1"/>
  <c r="G478" i="1"/>
  <c r="G479" i="1"/>
  <c r="G480" i="1"/>
  <c r="G481" i="1"/>
  <c r="G482" i="1"/>
  <c r="G483" i="1"/>
  <c r="G497" i="1"/>
  <c r="G499" i="1"/>
  <c r="G500" i="1"/>
  <c r="G502" i="1"/>
  <c r="G508" i="1"/>
  <c r="G509" i="1"/>
  <c r="G510" i="1"/>
  <c r="G512" i="1"/>
  <c r="G513" i="1"/>
  <c r="G514" i="1"/>
  <c r="G515" i="1"/>
  <c r="G517" i="1"/>
  <c r="G518" i="1"/>
  <c r="G519" i="1"/>
  <c r="G520" i="1"/>
  <c r="G521" i="1"/>
  <c r="G522" i="1"/>
  <c r="G523" i="1"/>
  <c r="G524" i="1"/>
  <c r="G528" i="1"/>
  <c r="G529" i="1"/>
  <c r="G542" i="1"/>
  <c r="G543" i="1"/>
  <c r="G544" i="1"/>
  <c r="G545" i="1"/>
  <c r="G546" i="1"/>
  <c r="G547" i="1"/>
  <c r="G548" i="1"/>
  <c r="G549" i="1"/>
  <c r="G550" i="1"/>
  <c r="G551" i="1"/>
  <c r="G552" i="1"/>
  <c r="G553" i="1"/>
  <c r="G554" i="1"/>
  <c r="G555" i="1"/>
  <c r="G556" i="1"/>
  <c r="G557" i="1"/>
  <c r="G558" i="1"/>
  <c r="G559" i="1"/>
  <c r="G560" i="1"/>
  <c r="G561" i="1"/>
  <c r="G562" i="1"/>
  <c r="G590" i="1"/>
  <c r="G591" i="1"/>
  <c r="G592" i="1"/>
  <c r="G603" i="1"/>
  <c r="G604" i="1"/>
  <c r="G616" i="1"/>
  <c r="G617" i="1"/>
  <c r="G618" i="1"/>
  <c r="G619" i="1"/>
  <c r="G620" i="1"/>
  <c r="G621" i="1"/>
  <c r="G622" i="1"/>
  <c r="G625" i="1"/>
  <c r="G626" i="1"/>
  <c r="G627" i="1"/>
  <c r="G632" i="1"/>
  <c r="G635" i="1"/>
  <c r="G646" i="1"/>
  <c r="G654" i="1"/>
  <c r="G655" i="1"/>
  <c r="G660" i="1"/>
  <c r="G661" i="1"/>
  <c r="G662" i="1"/>
  <c r="G663" i="1"/>
  <c r="G664" i="1"/>
  <c r="G665" i="1"/>
  <c r="G666" i="1"/>
  <c r="G670" i="1"/>
  <c r="G671" i="1"/>
  <c r="G672" i="1"/>
  <c r="G674" i="1"/>
  <c r="G675" i="1"/>
  <c r="G676" i="1"/>
  <c r="G677" i="1"/>
  <c r="G678" i="1"/>
  <c r="G679" i="1"/>
  <c r="G680" i="1"/>
  <c r="G681" i="1"/>
  <c r="G682" i="1"/>
  <c r="G683" i="1"/>
  <c r="G684" i="1"/>
  <c r="G685" i="1"/>
  <c r="G686"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2" i="1"/>
  <c r="G723" i="1"/>
  <c r="G724" i="1"/>
  <c r="G725" i="1"/>
  <c r="G4" i="1"/>
  <c r="G5" i="1"/>
  <c r="G12" i="1"/>
  <c r="G13" i="1"/>
  <c r="G14" i="1"/>
  <c r="G15" i="1"/>
  <c r="G16" i="1"/>
  <c r="G17" i="1"/>
  <c r="G20" i="1"/>
  <c r="G21" i="1"/>
  <c r="G22" i="1"/>
  <c r="G23" i="1"/>
  <c r="G24" i="1"/>
  <c r="G25" i="1"/>
  <c r="G26" i="1"/>
  <c r="G33" i="1"/>
  <c r="G34" i="1"/>
  <c r="G35" i="1"/>
  <c r="G36" i="1"/>
  <c r="G37" i="1"/>
  <c r="G38" i="1"/>
  <c r="G39" i="1"/>
  <c r="G40" i="1"/>
  <c r="G45" i="1"/>
  <c r="G46" i="1"/>
  <c r="G47" i="1"/>
  <c r="G48" i="1"/>
  <c r="G53" i="1"/>
  <c r="G54" i="1"/>
  <c r="G55" i="1"/>
  <c r="G56" i="1"/>
  <c r="G57" i="1"/>
  <c r="G59" i="1"/>
  <c r="G60" i="1"/>
  <c r="G61" i="1"/>
  <c r="G68" i="1"/>
  <c r="G69" i="1"/>
  <c r="G70" i="1"/>
  <c r="G71" i="1"/>
  <c r="G72" i="1"/>
  <c r="G73" i="1"/>
  <c r="G74" i="1"/>
  <c r="G83" i="1"/>
  <c r="G84" i="1"/>
  <c r="G85" i="1"/>
  <c r="G86" i="1"/>
  <c r="G87" i="1"/>
  <c r="G88" i="1"/>
  <c r="G89" i="1"/>
  <c r="G92" i="1"/>
  <c r="G93" i="1"/>
  <c r="G94" i="1"/>
  <c r="G95" i="1"/>
  <c r="G96" i="1"/>
  <c r="G97" i="1"/>
  <c r="G98" i="1"/>
  <c r="G100" i="1"/>
  <c r="G101" i="1"/>
  <c r="G102" i="1"/>
  <c r="G103" i="1"/>
  <c r="G104" i="1"/>
  <c r="G105" i="1"/>
  <c r="G106" i="1"/>
  <c r="G107" i="1"/>
  <c r="G108" i="1"/>
  <c r="G109" i="1"/>
  <c r="G110" i="1"/>
  <c r="G111" i="1"/>
  <c r="G112" i="1"/>
  <c r="G113" i="1"/>
  <c r="G114" i="1"/>
  <c r="G115" i="1"/>
  <c r="G116" i="1"/>
  <c r="G117" i="1"/>
  <c r="G118" i="1"/>
  <c r="G119" i="1"/>
  <c r="G120" i="1"/>
  <c r="G121" i="1"/>
  <c r="G122" i="1"/>
  <c r="G123" i="1"/>
  <c r="G126" i="1"/>
  <c r="G127" i="1"/>
  <c r="G128" i="1"/>
  <c r="G129" i="1"/>
  <c r="G130" i="1"/>
  <c r="G131" i="1"/>
  <c r="G132" i="1"/>
  <c r="G133" i="1"/>
  <c r="G134" i="1"/>
  <c r="G135" i="1"/>
  <c r="G140" i="1"/>
  <c r="G141" i="1"/>
  <c r="G150" i="1"/>
  <c r="G151" i="1"/>
  <c r="G155" i="1"/>
  <c r="G156" i="1"/>
  <c r="G157" i="1"/>
  <c r="G158" i="1"/>
  <c r="G159" i="1"/>
  <c r="G160" i="1"/>
  <c r="G161" i="1"/>
  <c r="G164" i="1"/>
  <c r="G165" i="1"/>
  <c r="G166" i="1"/>
  <c r="G167" i="1"/>
  <c r="G168" i="1"/>
  <c r="G169" i="1"/>
  <c r="G171" i="1"/>
  <c r="G172" i="1"/>
  <c r="G173" i="1"/>
  <c r="G178" i="1"/>
  <c r="G179" i="1"/>
  <c r="G180" i="1"/>
  <c r="G181" i="1"/>
  <c r="G182" i="1"/>
  <c r="G183" i="1"/>
  <c r="G184" i="1"/>
  <c r="G185" i="1"/>
  <c r="G186" i="1"/>
  <c r="G187" i="1"/>
  <c r="G188" i="1"/>
  <c r="G191" i="1"/>
  <c r="G192" i="1"/>
  <c r="G193" i="1"/>
  <c r="G194" i="1"/>
  <c r="G195" i="1"/>
  <c r="G200" i="1"/>
  <c r="G201" i="1"/>
  <c r="G202" i="1"/>
  <c r="G203" i="1"/>
  <c r="G204" i="1"/>
  <c r="G208" i="1"/>
  <c r="G209" i="1"/>
  <c r="G210" i="1"/>
  <c r="G211" i="1"/>
  <c r="G212" i="1"/>
  <c r="G213" i="1"/>
  <c r="G215" i="1"/>
  <c r="G226" i="1"/>
  <c r="G227" i="1"/>
  <c r="G228" i="1"/>
  <c r="G229" i="1"/>
  <c r="G230" i="1"/>
  <c r="G231" i="1"/>
  <c r="G232" i="1"/>
  <c r="G233" i="1"/>
  <c r="G237" i="1"/>
  <c r="G238" i="1"/>
  <c r="G240" i="1"/>
  <c r="G242" i="1"/>
  <c r="G247" i="1"/>
  <c r="G269" i="1"/>
  <c r="G270" i="1"/>
  <c r="G271" i="1"/>
  <c r="G274" i="1"/>
  <c r="G275" i="1"/>
  <c r="G279" i="1"/>
  <c r="G280" i="1"/>
  <c r="G281" i="1"/>
  <c r="G282" i="1"/>
  <c r="G283" i="1"/>
  <c r="G284" i="1"/>
  <c r="G285" i="1"/>
  <c r="G287" i="1"/>
  <c r="G305" i="1"/>
  <c r="G306" i="1"/>
  <c r="G307" i="1"/>
  <c r="G308" i="1"/>
  <c r="G309" i="1"/>
  <c r="G310" i="1"/>
  <c r="G311" i="1"/>
  <c r="G312" i="1"/>
  <c r="G313" i="1"/>
  <c r="G314" i="1"/>
  <c r="G315" i="1"/>
  <c r="G316" i="1"/>
  <c r="G320" i="1"/>
  <c r="G321" i="1"/>
  <c r="G322" i="1"/>
  <c r="G329" i="1"/>
  <c r="G332" i="1"/>
  <c r="G333" i="1"/>
  <c r="G340" i="1"/>
  <c r="G341" i="1"/>
  <c r="G342" i="1"/>
  <c r="G343" i="1"/>
  <c r="G344" i="1"/>
  <c r="G345" i="1"/>
  <c r="G346" i="1"/>
  <c r="G347" i="1"/>
  <c r="G348" i="1"/>
  <c r="G349" i="1"/>
  <c r="G350" i="1"/>
  <c r="G351" i="1"/>
  <c r="G352" i="1"/>
  <c r="G353" i="1"/>
  <c r="G354" i="1"/>
  <c r="G357" i="1"/>
  <c r="G358" i="1"/>
  <c r="G381" i="1"/>
  <c r="G382" i="1"/>
  <c r="G383" i="1"/>
  <c r="G384" i="1"/>
  <c r="G385" i="1"/>
  <c r="G386" i="1"/>
  <c r="G387" i="1"/>
  <c r="G389" i="1"/>
  <c r="G393" i="1"/>
  <c r="G394" i="1"/>
  <c r="G409" i="1"/>
  <c r="G410" i="1"/>
  <c r="G411" i="1"/>
  <c r="G414" i="1"/>
  <c r="G415" i="1"/>
  <c r="G416" i="1"/>
  <c r="G421" i="1"/>
  <c r="G425" i="1"/>
  <c r="G426" i="1"/>
  <c r="G427" i="1"/>
  <c r="G430" i="1"/>
  <c r="G431" i="1"/>
  <c r="G432" i="1"/>
  <c r="G438" i="1"/>
  <c r="G439" i="1"/>
  <c r="G440" i="1"/>
  <c r="G441" i="1"/>
  <c r="G442" i="1"/>
  <c r="G443" i="1"/>
  <c r="G444" i="1"/>
  <c r="G445" i="1"/>
  <c r="G446" i="1"/>
  <c r="G447" i="1"/>
  <c r="G448" i="1"/>
  <c r="G449" i="1"/>
  <c r="G450" i="1"/>
  <c r="G451" i="1"/>
  <c r="G452" i="1"/>
  <c r="G453" i="1"/>
  <c r="G454" i="1"/>
  <c r="G455" i="1"/>
  <c r="G456" i="1"/>
  <c r="G457" i="1"/>
  <c r="G458" i="1"/>
  <c r="G459" i="1"/>
  <c r="G462" i="1"/>
  <c r="G463" i="1"/>
  <c r="G468" i="1"/>
  <c r="G469" i="1"/>
  <c r="G470" i="1"/>
  <c r="G471" i="1"/>
  <c r="G472" i="1"/>
  <c r="G473" i="1"/>
  <c r="G474" i="1"/>
  <c r="G475" i="1"/>
  <c r="G476" i="1"/>
  <c r="G484" i="1"/>
  <c r="G485" i="1"/>
  <c r="G487" i="1"/>
  <c r="G488" i="1"/>
  <c r="G489" i="1"/>
  <c r="G490" i="1"/>
  <c r="G491" i="1"/>
  <c r="G492" i="1"/>
  <c r="G493" i="1"/>
  <c r="G494" i="1"/>
  <c r="G495" i="1"/>
  <c r="G496" i="1"/>
  <c r="G498" i="1"/>
  <c r="G501" i="1"/>
  <c r="G504" i="1"/>
  <c r="G505" i="1"/>
  <c r="G506" i="1"/>
  <c r="G507" i="1"/>
  <c r="G511" i="1"/>
  <c r="G526" i="1"/>
  <c r="G527" i="1"/>
  <c r="G530" i="1"/>
  <c r="G531" i="1"/>
  <c r="G532" i="1"/>
  <c r="G533" i="1"/>
  <c r="G534" i="1"/>
  <c r="G535" i="1"/>
  <c r="G536" i="1"/>
  <c r="G537" i="1"/>
  <c r="G538" i="1"/>
  <c r="G539" i="1"/>
  <c r="G540" i="1"/>
  <c r="G541"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3" i="1"/>
  <c r="G594" i="1"/>
  <c r="G595" i="1"/>
  <c r="G596" i="1"/>
  <c r="G597" i="1"/>
  <c r="G598" i="1"/>
  <c r="G599" i="1"/>
  <c r="G600" i="1"/>
  <c r="G601" i="1"/>
  <c r="G602" i="1"/>
  <c r="G606" i="1"/>
  <c r="G607" i="1"/>
  <c r="G608" i="1"/>
  <c r="G609" i="1"/>
  <c r="G610" i="1"/>
  <c r="G611" i="1"/>
  <c r="G612" i="1"/>
  <c r="G613" i="1"/>
  <c r="G614" i="1"/>
  <c r="G615" i="1"/>
  <c r="G623" i="1"/>
  <c r="G624" i="1"/>
  <c r="G628" i="1"/>
  <c r="G629" i="1"/>
  <c r="G630" i="1"/>
  <c r="G631" i="1"/>
  <c r="G636" i="1"/>
  <c r="G641" i="1"/>
  <c r="G645" i="1"/>
  <c r="G647" i="1"/>
  <c r="G648" i="1"/>
  <c r="G649" i="1"/>
  <c r="G650" i="1"/>
  <c r="G651" i="1"/>
  <c r="G652" i="1"/>
  <c r="G653" i="1"/>
  <c r="G656" i="1"/>
  <c r="G657" i="1"/>
  <c r="G658" i="1"/>
  <c r="G667" i="1"/>
  <c r="G668" i="1"/>
  <c r="G669" i="1"/>
  <c r="G673" i="1"/>
  <c r="G687"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H1374"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G1542" i="1"/>
  <c r="G1543" i="1"/>
  <c r="G1544" i="1"/>
  <c r="G1545" i="1"/>
  <c r="G1546" i="1"/>
  <c r="G1547" i="1"/>
  <c r="J1547" i="1"/>
  <c r="H1548" i="1"/>
  <c r="I1548" i="1" s="1"/>
  <c r="J1549" i="1"/>
  <c r="H1550" i="1"/>
  <c r="I1550" i="1" s="1"/>
  <c r="J1550" i="1"/>
  <c r="H1551" i="1"/>
  <c r="I1551" i="1" s="1"/>
  <c r="J1551" i="1"/>
  <c r="H1552" i="1"/>
  <c r="I1552" i="1" s="1"/>
  <c r="J1552" i="1"/>
  <c r="H1553" i="1"/>
  <c r="I1553" i="1" s="1"/>
  <c r="J1553" i="1"/>
  <c r="H1554" i="1"/>
  <c r="I1554" i="1" s="1"/>
  <c r="J1554" i="1"/>
  <c r="H1555" i="1"/>
  <c r="H1556" i="1"/>
  <c r="H1557" i="1"/>
  <c r="I1557" i="1" s="1"/>
  <c r="J1557" i="1"/>
  <c r="H1558" i="1"/>
  <c r="I1558" i="1" s="1"/>
  <c r="J1558" i="1"/>
  <c r="H1559" i="1"/>
  <c r="I1559" i="1" s="1"/>
  <c r="J1559" i="1"/>
  <c r="H1560" i="1"/>
  <c r="I1560" i="1" s="1"/>
  <c r="J1560" i="1"/>
  <c r="H1561" i="1"/>
  <c r="I1561" i="1" s="1"/>
  <c r="J1561" i="1"/>
  <c r="H1562" i="1"/>
  <c r="I1562" i="1" s="1"/>
  <c r="J1562" i="1"/>
  <c r="H1563" i="1"/>
  <c r="H1564" i="1"/>
  <c r="I1564" i="1" s="1"/>
  <c r="J1564" i="1"/>
  <c r="H1565" i="1"/>
  <c r="I1565" i="1" s="1"/>
  <c r="J1565" i="1"/>
  <c r="H1566" i="1"/>
  <c r="I1566" i="1" s="1"/>
  <c r="J1566" i="1"/>
  <c r="H1567" i="1"/>
  <c r="I1567" i="1" s="1"/>
  <c r="J1567" i="1"/>
  <c r="H1568" i="1"/>
  <c r="I1568" i="1" s="1"/>
  <c r="J1568" i="1"/>
  <c r="H1569" i="1"/>
  <c r="I1569" i="1" s="1"/>
  <c r="J1569" i="1"/>
  <c r="H1570" i="1"/>
  <c r="I1570" i="1" s="1"/>
  <c r="J1570" i="1"/>
  <c r="H1571" i="1"/>
  <c r="H1572" i="1"/>
  <c r="H1573" i="1"/>
  <c r="I1573" i="1" s="1"/>
  <c r="J1573" i="1"/>
  <c r="H1574" i="1"/>
  <c r="I1574" i="1" s="1"/>
  <c r="J1574" i="1"/>
  <c r="H1575" i="1"/>
  <c r="I1575" i="1" s="1"/>
  <c r="J1575" i="1"/>
  <c r="H1576" i="1"/>
  <c r="I1576" i="1" s="1"/>
  <c r="J1576" i="1"/>
  <c r="H1577" i="1"/>
  <c r="H1578" i="1"/>
  <c r="I1578" i="1" s="1"/>
  <c r="J1578" i="1"/>
  <c r="H1579" i="1"/>
  <c r="I1579" i="1" s="1"/>
  <c r="J1579" i="1"/>
  <c r="H1580" i="1"/>
  <c r="I1580" i="1" s="1"/>
  <c r="J1580" i="1"/>
  <c r="H1581" i="1"/>
  <c r="I1581" i="1" s="1"/>
  <c r="J1581" i="1"/>
  <c r="G1582" i="1"/>
  <c r="G1584" i="1"/>
  <c r="H1585" i="1"/>
  <c r="G1586" i="1"/>
  <c r="H1587" i="1"/>
  <c r="G1588" i="1"/>
  <c r="H1589" i="1"/>
  <c r="G1590" i="1"/>
  <c r="H1591" i="1"/>
  <c r="G1592" i="1"/>
  <c r="H1593" i="1"/>
  <c r="G1594" i="1"/>
  <c r="H1595" i="1"/>
  <c r="G1596" i="1"/>
  <c r="H1597" i="1"/>
  <c r="G1598" i="1"/>
  <c r="H1599" i="1"/>
  <c r="G1600" i="1"/>
  <c r="H1601" i="1"/>
  <c r="G1602" i="1"/>
  <c r="H1603" i="1"/>
  <c r="G1604" i="1"/>
  <c r="H1605" i="1"/>
  <c r="G1606" i="1"/>
  <c r="H1607" i="1"/>
  <c r="G1608" i="1"/>
  <c r="H1609" i="1"/>
  <c r="G1610" i="1"/>
  <c r="G1612" i="1"/>
  <c r="G1614" i="1"/>
  <c r="G1616" i="1"/>
  <c r="G1618" i="1"/>
  <c r="G1620" i="1"/>
  <c r="G1622" i="1"/>
  <c r="G1624" i="1"/>
  <c r="G1626" i="1"/>
  <c r="G1628" i="1"/>
  <c r="G1630" i="1"/>
  <c r="G1632" i="1"/>
  <c r="G1634" i="1"/>
  <c r="G1636" i="1"/>
  <c r="G1638" i="1"/>
  <c r="G1640" i="1"/>
  <c r="G1642" i="1"/>
  <c r="G1644" i="1"/>
  <c r="G1646" i="1"/>
  <c r="G1648" i="1"/>
  <c r="G1650" i="1"/>
  <c r="G1652" i="1"/>
  <c r="G1654" i="1"/>
  <c r="G1656" i="1"/>
  <c r="G1658" i="1"/>
  <c r="G1660" i="1"/>
  <c r="H1662" i="1"/>
  <c r="H1664" i="1"/>
  <c r="H1666" i="1"/>
  <c r="H1668" i="1"/>
  <c r="H1670" i="1"/>
  <c r="H1672" i="1"/>
  <c r="H1674" i="1"/>
  <c r="H1676" i="1"/>
  <c r="H1678" i="1"/>
  <c r="H1680" i="1"/>
  <c r="H1682" i="1"/>
  <c r="H1684" i="1"/>
  <c r="H1686" i="1"/>
  <c r="I17" i="3"/>
  <c r="E422" i="4"/>
  <c r="E418" i="4"/>
  <c r="D413" i="1" s="1"/>
  <c r="H1401" i="1"/>
  <c r="H1541" i="1"/>
  <c r="H1542" i="1"/>
  <c r="H1543" i="1"/>
  <c r="H1544" i="1"/>
  <c r="H1545" i="1"/>
  <c r="H1546" i="1"/>
  <c r="H1582" i="1"/>
  <c r="F354" i="4"/>
  <c r="D308" i="4"/>
  <c r="E640" i="4"/>
  <c r="D634" i="1" s="1"/>
  <c r="H336" i="9"/>
  <c r="E177" i="5"/>
  <c r="G224" i="9"/>
  <c r="E224" i="9" s="1"/>
  <c r="B224" i="9" s="1"/>
  <c r="G216" i="9"/>
  <c r="E216" i="9" s="1"/>
  <c r="B216" i="9" s="1"/>
  <c r="F8" i="4"/>
  <c r="F355" i="4"/>
  <c r="D361" i="4"/>
  <c r="D373" i="4"/>
  <c r="F407" i="4"/>
  <c r="F427" i="4"/>
  <c r="D466" i="4"/>
  <c r="D430" i="4" s="1"/>
  <c r="D522" i="4"/>
  <c r="F8" i="5"/>
  <c r="F136" i="5"/>
  <c r="F178" i="5"/>
  <c r="G336" i="9"/>
  <c r="F181" i="5"/>
  <c r="F203" i="5"/>
  <c r="G338" i="9"/>
  <c r="E338" i="9" s="1"/>
  <c r="B338" i="9" s="1"/>
  <c r="F204" i="5"/>
  <c r="K1481" i="9"/>
  <c r="D7" i="4"/>
  <c r="G212" i="9"/>
  <c r="E212" i="9" s="1"/>
  <c r="B212" i="9" s="1"/>
  <c r="G208" i="9"/>
  <c r="E208" i="9" s="1"/>
  <c r="B208" i="9" s="1"/>
  <c r="F17" i="4"/>
  <c r="F135" i="4"/>
  <c r="G24" i="9"/>
  <c r="H24" i="9"/>
  <c r="F153" i="4"/>
  <c r="F426" i="4"/>
  <c r="F473" i="4"/>
  <c r="G222" i="9"/>
  <c r="E222" i="9" s="1"/>
  <c r="B222" i="9" s="1"/>
  <c r="G218" i="9"/>
  <c r="E218" i="9" s="1"/>
  <c r="B218" i="9" s="1"/>
  <c r="G214" i="9"/>
  <c r="E214" i="9" s="1"/>
  <c r="B214" i="9" s="1"/>
  <c r="G210" i="9"/>
  <c r="E210" i="9" s="1"/>
  <c r="B210" i="9" s="1"/>
  <c r="F529" i="4"/>
  <c r="F537" i="4"/>
  <c r="F607" i="4"/>
  <c r="E12" i="5"/>
  <c r="F12" i="5" s="1"/>
  <c r="F19" i="5"/>
  <c r="F70" i="5"/>
  <c r="H314" i="9"/>
  <c r="E88" i="5"/>
  <c r="F120" i="5"/>
  <c r="G315" i="9"/>
  <c r="G316" i="9"/>
  <c r="D147" i="5"/>
  <c r="D69" i="5" s="1"/>
  <c r="F150" i="5"/>
  <c r="D177" i="5"/>
  <c r="G337" i="9"/>
  <c r="E337" i="9" s="1"/>
  <c r="B337" i="9" s="1"/>
  <c r="F197" i="5"/>
  <c r="F252" i="5"/>
  <c r="F256" i="5"/>
  <c r="F36" i="6"/>
  <c r="F90" i="6"/>
  <c r="F130" i="6"/>
  <c r="B317" i="9"/>
  <c r="B321" i="9"/>
  <c r="B325" i="9"/>
  <c r="B329" i="9"/>
  <c r="B333" i="9"/>
  <c r="E314" i="9"/>
  <c r="B314" i="9" s="1"/>
  <c r="F89" i="5"/>
  <c r="H316" i="9"/>
  <c r="H315" i="9"/>
  <c r="G339" i="9"/>
  <c r="E339" i="9" s="1"/>
  <c r="B339" i="9" s="1"/>
  <c r="F219" i="5"/>
  <c r="F220" i="5"/>
  <c r="F297" i="5"/>
  <c r="D141" i="6"/>
  <c r="F5" i="6"/>
  <c r="F6" i="6"/>
  <c r="B303" i="9"/>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I10" i="9"/>
  <c r="G174" i="9"/>
  <c r="E174" i="9" s="1"/>
  <c r="B174" i="9" s="1"/>
  <c r="G175" i="9"/>
  <c r="E175" i="9" s="1"/>
  <c r="B175" i="9" s="1"/>
  <c r="G176" i="9"/>
  <c r="E176" i="9" s="1"/>
  <c r="B176" i="9" s="1"/>
  <c r="G177" i="9"/>
  <c r="E177" i="9" s="1"/>
  <c r="B177" i="9" s="1"/>
  <c r="G178" i="9"/>
  <c r="E178" i="9" s="1"/>
  <c r="B178" i="9" s="1"/>
  <c r="G179" i="9"/>
  <c r="E179" i="9" s="1"/>
  <c r="B179" i="9" s="1"/>
  <c r="H180" i="9"/>
  <c r="E180" i="9" s="1"/>
  <c r="B180" i="9" s="1"/>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L228" i="9"/>
  <c r="B230" i="9"/>
  <c r="B232" i="9"/>
  <c r="B234" i="9"/>
  <c r="B240" i="9"/>
  <c r="B242" i="9"/>
  <c r="B244" i="9"/>
  <c r="B246" i="9"/>
  <c r="B248" i="9"/>
  <c r="B250" i="9"/>
  <c r="B252" i="9"/>
  <c r="B254" i="9"/>
  <c r="B256" i="9"/>
  <c r="B258" i="9"/>
  <c r="B260" i="9"/>
  <c r="B262" i="9"/>
  <c r="B264" i="9"/>
  <c r="B266" i="9"/>
  <c r="B268" i="9"/>
  <c r="B270" i="9"/>
  <c r="B272" i="9"/>
  <c r="B274" i="9"/>
  <c r="B276" i="9"/>
  <c r="B278" i="9"/>
  <c r="B280" i="9"/>
  <c r="F298" i="9"/>
  <c r="B305" i="9"/>
  <c r="H309" i="9"/>
  <c r="B319" i="9"/>
  <c r="B323" i="9"/>
  <c r="B327" i="9"/>
  <c r="B331" i="9"/>
  <c r="B283" i="9"/>
  <c r="B285" i="9"/>
  <c r="B287" i="9"/>
  <c r="B289" i="9"/>
  <c r="B291" i="9"/>
  <c r="G1259" i="1" l="1"/>
  <c r="E251" i="5"/>
  <c r="I25" i="3" s="1"/>
  <c r="G343" i="9"/>
  <c r="E343" i="9" s="1"/>
  <c r="E342" i="9" s="1"/>
  <c r="H19" i="9"/>
  <c r="E19" i="9" s="1"/>
  <c r="B19" i="9" s="1"/>
  <c r="H1583" i="1"/>
  <c r="C1621" i="1"/>
  <c r="I39" i="3"/>
  <c r="I31" i="3"/>
  <c r="D1537" i="1"/>
  <c r="E345" i="9"/>
  <c r="I10" i="3" s="1"/>
  <c r="E336" i="9"/>
  <c r="B336" i="9" s="1"/>
  <c r="F228" i="9"/>
  <c r="B228" i="9" s="1"/>
  <c r="G642" i="1"/>
  <c r="F648" i="4"/>
  <c r="G190" i="1"/>
  <c r="E152" i="4"/>
  <c r="D149" i="1"/>
  <c r="E24" i="9"/>
  <c r="B24" i="9" s="1"/>
  <c r="D639" i="4"/>
  <c r="F430" i="4"/>
  <c r="C424" i="1"/>
  <c r="D640" i="4"/>
  <c r="H23" i="3"/>
  <c r="C1074" i="1"/>
  <c r="D6" i="5"/>
  <c r="B207" i="9"/>
  <c r="B348" i="9"/>
  <c r="E347" i="9"/>
  <c r="E316" i="9"/>
  <c r="B316" i="9" s="1"/>
  <c r="F7" i="4"/>
  <c r="D6" i="4"/>
  <c r="C3" i="1"/>
  <c r="F522" i="4"/>
  <c r="C516" i="1"/>
  <c r="D360" i="4"/>
  <c r="F361" i="4"/>
  <c r="C356" i="1"/>
  <c r="I24" i="3"/>
  <c r="D1181" i="1"/>
  <c r="F308" i="4"/>
  <c r="C303" i="1"/>
  <c r="E643" i="4"/>
  <c r="D417" i="1"/>
  <c r="I1546" i="1"/>
  <c r="I1544" i="1"/>
  <c r="I1542" i="1"/>
  <c r="E309" i="9"/>
  <c r="B309" i="9" s="1"/>
  <c r="F141" i="6"/>
  <c r="H31" i="3"/>
  <c r="C1537" i="1"/>
  <c r="D176" i="5"/>
  <c r="F177" i="5"/>
  <c r="H24" i="3"/>
  <c r="C1181" i="1"/>
  <c r="F147" i="5"/>
  <c r="C1152" i="1"/>
  <c r="E315" i="9"/>
  <c r="B315" i="9" s="1"/>
  <c r="E69" i="5"/>
  <c r="F69" i="5" s="1"/>
  <c r="D1093" i="1"/>
  <c r="E7" i="5"/>
  <c r="D1017" i="1"/>
  <c r="F466" i="4"/>
  <c r="C460" i="1"/>
  <c r="F373" i="4"/>
  <c r="C368" i="1"/>
  <c r="I1545" i="1"/>
  <c r="I1543" i="1"/>
  <c r="I1541" i="1"/>
  <c r="E176" i="5" l="1"/>
  <c r="D1180" i="1" s="1"/>
  <c r="D1255" i="1"/>
  <c r="G1255" i="1" s="1"/>
  <c r="F251" i="5"/>
  <c r="B343" i="9"/>
  <c r="G1621" i="1"/>
  <c r="H1621" i="1"/>
  <c r="H11" i="3"/>
  <c r="N3" i="9" s="1"/>
  <c r="H1255" i="1"/>
  <c r="H149" i="1"/>
  <c r="G149" i="1"/>
  <c r="D148" i="1"/>
  <c r="E299" i="4"/>
  <c r="I18" i="3"/>
  <c r="F152" i="4"/>
  <c r="H1093" i="1"/>
  <c r="G1093" i="1"/>
  <c r="H368" i="1"/>
  <c r="G368" i="1"/>
  <c r="H460" i="1"/>
  <c r="G460" i="1"/>
  <c r="G1017" i="1"/>
  <c r="H1017" i="1"/>
  <c r="F176" i="5"/>
  <c r="C1180" i="1"/>
  <c r="H303" i="1"/>
  <c r="G303" i="1"/>
  <c r="H356" i="1"/>
  <c r="G356" i="1"/>
  <c r="D418" i="4"/>
  <c r="F360" i="4"/>
  <c r="C355" i="1"/>
  <c r="D423" i="4"/>
  <c r="D422" i="4"/>
  <c r="D300" i="4"/>
  <c r="F6" i="4"/>
  <c r="H17" i="3"/>
  <c r="C2" i="1"/>
  <c r="D301" i="4"/>
  <c r="F640" i="4"/>
  <c r="C634" i="1"/>
  <c r="E6" i="5"/>
  <c r="G306" i="9" s="1"/>
  <c r="E306" i="9" s="1"/>
  <c r="B306" i="9" s="1"/>
  <c r="I22" i="3"/>
  <c r="D1012" i="1"/>
  <c r="F7" i="5"/>
  <c r="I23" i="3"/>
  <c r="D1074" i="1"/>
  <c r="G1074" i="1" s="1"/>
  <c r="H1152" i="1"/>
  <c r="G1152" i="1"/>
  <c r="H1181" i="1"/>
  <c r="G1181" i="1"/>
  <c r="H1537" i="1"/>
  <c r="G1537" i="1"/>
  <c r="H9" i="3"/>
  <c r="D637" i="1"/>
  <c r="D417" i="4"/>
  <c r="H516" i="1"/>
  <c r="G516" i="1"/>
  <c r="H3" i="1"/>
  <c r="G3" i="1"/>
  <c r="G299" i="9"/>
  <c r="C1011" i="1"/>
  <c r="H424" i="1"/>
  <c r="G424" i="1"/>
  <c r="F639" i="4"/>
  <c r="C633" i="1"/>
  <c r="I11" i="3" l="1"/>
  <c r="F6" i="5"/>
  <c r="E301" i="4"/>
  <c r="D297" i="1" s="1"/>
  <c r="F299" i="4"/>
  <c r="E423" i="4"/>
  <c r="D295" i="1"/>
  <c r="E300" i="4"/>
  <c r="D296" i="1" s="1"/>
  <c r="H148" i="1"/>
  <c r="G148" i="1"/>
  <c r="K3" i="9"/>
  <c r="I9" i="3"/>
  <c r="H1012" i="1"/>
  <c r="G1012" i="1"/>
  <c r="H299" i="9"/>
  <c r="E299" i="9" s="1"/>
  <c r="D1011" i="1"/>
  <c r="H8" i="3" s="1"/>
  <c r="H1074" i="1"/>
  <c r="H2" i="1"/>
  <c r="G2" i="1"/>
  <c r="D643" i="4"/>
  <c r="D424" i="4"/>
  <c r="F422" i="4"/>
  <c r="C417" i="1"/>
  <c r="D644" i="4"/>
  <c r="D425" i="4"/>
  <c r="F423" i="4"/>
  <c r="C418" i="1"/>
  <c r="G20" i="9"/>
  <c r="H1180" i="1"/>
  <c r="G1180" i="1"/>
  <c r="H633" i="1"/>
  <c r="G633" i="1"/>
  <c r="F417" i="4"/>
  <c r="C412" i="1"/>
  <c r="H634" i="1"/>
  <c r="G634" i="1"/>
  <c r="F301" i="4"/>
  <c r="C297" i="1"/>
  <c r="C296" i="1"/>
  <c r="H355" i="1"/>
  <c r="G355" i="1"/>
  <c r="F418" i="4"/>
  <c r="C413" i="1"/>
  <c r="H1011" i="1" l="1"/>
  <c r="G1011" i="1"/>
  <c r="F300" i="4"/>
  <c r="H295" i="1"/>
  <c r="G295" i="1"/>
  <c r="E424" i="4"/>
  <c r="D419" i="1" s="1"/>
  <c r="E644" i="4"/>
  <c r="F644" i="4" s="1"/>
  <c r="D418" i="1"/>
  <c r="G418" i="1" s="1"/>
  <c r="E425" i="4"/>
  <c r="D420" i="1" s="1"/>
  <c r="H20" i="9"/>
  <c r="E20" i="9" s="1"/>
  <c r="B20" i="9" s="1"/>
  <c r="M3" i="9"/>
  <c r="H296" i="1"/>
  <c r="G296" i="1"/>
  <c r="H297" i="1"/>
  <c r="G297" i="1"/>
  <c r="H418" i="1"/>
  <c r="C420" i="1"/>
  <c r="H417" i="1"/>
  <c r="G417" i="1"/>
  <c r="F424" i="4"/>
  <c r="C419" i="1"/>
  <c r="H413" i="1"/>
  <c r="G413" i="1"/>
  <c r="H412" i="1"/>
  <c r="G412" i="1"/>
  <c r="B299" i="9"/>
  <c r="D646" i="4"/>
  <c r="C638" i="1"/>
  <c r="D645" i="4"/>
  <c r="F643" i="4"/>
  <c r="C637" i="1"/>
  <c r="F425" i="4" l="1"/>
  <c r="E646" i="4"/>
  <c r="F646" i="4" s="1"/>
  <c r="E645" i="4"/>
  <c r="D638" i="1"/>
  <c r="G638" i="1" s="1"/>
  <c r="H637" i="1"/>
  <c r="G637" i="1"/>
  <c r="D649" i="4"/>
  <c r="F645" i="4"/>
  <c r="C639" i="1"/>
  <c r="H334" i="9"/>
  <c r="G334" i="9"/>
  <c r="H638" i="1"/>
  <c r="D650" i="4"/>
  <c r="C640" i="1"/>
  <c r="H419" i="1"/>
  <c r="G419" i="1"/>
  <c r="H420" i="1"/>
  <c r="G420" i="1"/>
  <c r="E334" i="9" l="1"/>
  <c r="E298" i="9" s="1"/>
  <c r="I8" i="3" s="1"/>
  <c r="D639" i="1"/>
  <c r="G639" i="1" s="1"/>
  <c r="E649" i="4"/>
  <c r="D640" i="1"/>
  <c r="G640" i="1" s="1"/>
  <c r="E650" i="4"/>
  <c r="F650" i="4" s="1"/>
  <c r="H640" i="1"/>
  <c r="H20" i="3"/>
  <c r="C644" i="1"/>
  <c r="F649" i="4"/>
  <c r="H19" i="3"/>
  <c r="C643" i="1"/>
  <c r="B334" i="9" l="1"/>
  <c r="H639" i="1"/>
  <c r="G297" i="9"/>
  <c r="E297" i="9" s="1"/>
  <c r="B297" i="9" s="1"/>
  <c r="I20" i="3"/>
  <c r="D644" i="1"/>
  <c r="H644" i="1" s="1"/>
  <c r="I19" i="3"/>
  <c r="D643" i="1"/>
  <c r="H643" i="1" s="1"/>
  <c r="G644" i="1" l="1"/>
  <c r="H7" i="3"/>
  <c r="J3" i="9" s="1"/>
  <c r="G643" i="1"/>
  <c r="G295" i="9" l="1"/>
  <c r="H295" i="9"/>
  <c r="G18" i="9"/>
  <c r="L293" i="9"/>
  <c r="F293" i="9" s="1"/>
  <c r="H18" i="9"/>
  <c r="H21" i="9"/>
  <c r="G17" i="9"/>
  <c r="G16" i="9"/>
  <c r="H15" i="9"/>
  <c r="J6" i="9"/>
  <c r="K9" i="9"/>
  <c r="I11" i="9"/>
  <c r="L15" i="9"/>
  <c r="H17" i="9"/>
  <c r="G21" i="9"/>
  <c r="K7" i="9"/>
  <c r="I9" i="9"/>
  <c r="J12" i="9"/>
  <c r="G15" i="9"/>
  <c r="E15" i="9" s="1"/>
  <c r="J17" i="9"/>
  <c r="J5" i="9"/>
  <c r="K6" i="9"/>
  <c r="I8" i="9"/>
  <c r="J9" i="9"/>
  <c r="K10" i="9"/>
  <c r="I12" i="9"/>
  <c r="J13" i="9"/>
  <c r="H22" i="9"/>
  <c r="I17" i="9"/>
  <c r="L16" i="9"/>
  <c r="M15" i="9"/>
  <c r="K5" i="9"/>
  <c r="I7" i="9"/>
  <c r="J10" i="9"/>
  <c r="K13" i="9"/>
  <c r="M16" i="9"/>
  <c r="G22" i="9"/>
  <c r="I5" i="9"/>
  <c r="J8" i="9"/>
  <c r="K11" i="9"/>
  <c r="I13" i="9"/>
  <c r="E13" i="9" s="1"/>
  <c r="B13" i="9" s="1"/>
  <c r="H16" i="9"/>
  <c r="I6" i="9"/>
  <c r="J7" i="9"/>
  <c r="K8" i="9"/>
  <c r="J11" i="9"/>
  <c r="K12" i="9"/>
  <c r="E5" i="9" l="1"/>
  <c r="E10" i="9"/>
  <c r="B10" i="9" s="1"/>
  <c r="E6" i="9"/>
  <c r="B6" i="9" s="1"/>
  <c r="E22" i="9"/>
  <c r="B22" i="9" s="1"/>
  <c r="E21" i="9"/>
  <c r="B21" i="9" s="1"/>
  <c r="E295" i="9"/>
  <c r="E23" i="9" s="1"/>
  <c r="I7" i="3" s="1"/>
  <c r="B5" i="9"/>
  <c r="F16" i="9"/>
  <c r="E12" i="9"/>
  <c r="B12" i="9" s="1"/>
  <c r="E11" i="9"/>
  <c r="B11" i="9" s="1"/>
  <c r="E16" i="9"/>
  <c r="B293" i="9"/>
  <c r="F23" i="9"/>
  <c r="E7" i="9"/>
  <c r="B7" i="9" s="1"/>
  <c r="E8" i="9"/>
  <c r="B8" i="9" s="1"/>
  <c r="E9" i="9"/>
  <c r="B9" i="9" s="1"/>
  <c r="F15" i="9"/>
  <c r="E17" i="9"/>
  <c r="B17" i="9" s="1"/>
  <c r="E18" i="9"/>
  <c r="B18" i="9" s="1"/>
  <c r="B295" i="9"/>
  <c r="F14" i="9" l="1"/>
  <c r="F3" i="9" s="1"/>
  <c r="B16" i="9"/>
  <c r="E4" i="9"/>
  <c r="E14" i="9"/>
  <c r="I13" i="3" s="1"/>
  <c r="B15" i="9"/>
  <c r="E3" i="9" l="1"/>
</calcChain>
</file>

<file path=xl/sharedStrings.xml><?xml version="1.0" encoding="utf-8"?>
<sst xmlns="http://schemas.openxmlformats.org/spreadsheetml/2006/main" count="4733" uniqueCount="3656">
  <si>
    <t>Obveznik:</t>
  </si>
  <si>
    <t>22953 - OSNOVNA ŠKOLA IVAN LACKOVIĆ CROATA KALINOVAC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</si>
  <si>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</si>
  <si>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</si>
  <si>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</si>
  <si>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</si>
  <si>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</si>
  <si>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</si>
  <si>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</si>
  <si>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</si>
  <si>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</si>
  <si>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</si>
  <si>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</si>
  <si>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</si>
  <si>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</si>
  <si>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</si>
  <si>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</si>
  <si>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</si>
  <si>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</si>
  <si>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</si>
  <si>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</si>
  <si>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</si>
  <si>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</si>
  <si>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</si>
  <si>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</si>
  <si>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</si>
  <si>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</si>
  <si>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</si>
  <si>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</si>
  <si>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</si>
  <si>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</si>
  <si>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</si>
  <si>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</si>
  <si>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</si>
  <si>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</si>
  <si>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</si>
  <si>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</si>
  <si>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</si>
  <si>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</si>
  <si>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</si>
  <si>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</si>
  <si>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</si>
  <si>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</si>
  <si>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</si>
  <si>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</si>
  <si>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</si>
  <si>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</si>
  <si>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</si>
  <si>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</si>
  <si>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</si>
  <si>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</si>
  <si>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</si>
  <si>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</si>
  <si>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</si>
  <si>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</si>
  <si>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</si>
  <si>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</si>
  <si>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</si>
  <si>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</si>
  <si>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</si>
  <si>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</si>
  <si>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</si>
  <si>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</si>
  <si>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</si>
  <si>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</si>
  <si>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</si>
  <si>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</si>
  <si>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</si>
  <si>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</si>
  <si>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</si>
  <si>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</si>
  <si>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</si>
  <si>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</si>
  <si>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</si>
  <si>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</si>
  <si>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</si>
  <si>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</si>
  <si>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</si>
  <si>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</si>
  <si>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</si>
  <si>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</si>
  <si>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</si>
  <si>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</si>
  <si>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</si>
  <si>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</si>
  <si>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</si>
  <si>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</si>
  <si>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</si>
  <si>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</si>
  <si>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</si>
  <si>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</si>
  <si>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</si>
  <si>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</si>
  <si>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</si>
  <si>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</si>
  <si>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</si>
  <si>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</si>
  <si>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</si>
  <si>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</si>
  <si>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</si>
  <si>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</si>
  <si>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</si>
  <si>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</si>
  <si>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</si>
  <si>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</si>
  <si>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</si>
  <si>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</si>
  <si>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</si>
  <si>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</si>
  <si>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</si>
  <si>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</si>
  <si>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</si>
  <si>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</si>
  <si>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</si>
  <si>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</si>
  <si>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</si>
  <si>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</si>
  <si>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</si>
  <si>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</si>
  <si>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</si>
  <si>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</si>
  <si>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</si>
  <si>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</si>
  <si>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</si>
  <si>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</si>
  <si>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</si>
  <si>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</si>
  <si>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</si>
  <si>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</si>
  <si>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</si>
  <si>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</si>
  <si>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</si>
  <si>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</si>
  <si>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</si>
  <si>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</si>
  <si>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</si>
  <si>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</si>
  <si>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</si>
  <si>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</si>
  <si>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</si>
  <si>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</si>
  <si>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</si>
  <si>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</si>
  <si>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</si>
  <si>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</si>
  <si>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</si>
  <si>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</si>
  <si>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</si>
  <si>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</si>
  <si>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</si>
  <si>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</si>
  <si>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</si>
  <si>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</si>
  <si>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</si>
  <si>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</si>
  <si>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</si>
  <si>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</si>
  <si>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</si>
  <si>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</si>
  <si>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</si>
  <si>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</si>
  <si>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</si>
  <si>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</si>
  <si>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</si>
  <si>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</si>
  <si>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</si>
  <si>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</si>
  <si>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</si>
  <si>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</si>
  <si>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</si>
  <si>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</si>
  <si>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</si>
  <si>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</si>
  <si>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</si>
  <si>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</si>
  <si>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</si>
  <si>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</si>
  <si>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</si>
  <si>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</si>
  <si>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</si>
  <si>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</si>
  <si>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</si>
  <si>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</si>
  <si>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</si>
  <si>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</si>
  <si>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</si>
  <si>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</si>
  <si>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</si>
  <si>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</si>
  <si>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</si>
  <si>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</si>
  <si>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</si>
  <si>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</si>
  <si>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</si>
  <si>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</si>
  <si>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</si>
  <si>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</si>
  <si>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</si>
  <si>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</si>
  <si>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</si>
  <si>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</si>
  <si>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</si>
  <si>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</si>
  <si>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</si>
  <si>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</si>
  <si>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</si>
  <si>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</si>
  <si>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</si>
  <si>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</si>
  <si>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</si>
  <si>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</si>
  <si>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</si>
  <si>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</si>
  <si>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</si>
  <si>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</si>
  <si>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</si>
  <si>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</si>
  <si>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</si>
  <si>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</si>
  <si>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</si>
  <si>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</si>
  <si>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</si>
  <si>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</si>
  <si>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</si>
  <si>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</si>
  <si>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</si>
  <si>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</si>
  <si>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</si>
  <si>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</si>
  <si>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</si>
  <si>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</si>
  <si>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</si>
  <si>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</si>
  <si>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</si>
  <si>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</si>
  <si>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</si>
  <si>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</si>
  <si>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</si>
  <si>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</si>
  <si>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</si>
  <si>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</si>
  <si>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</si>
  <si>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</si>
  <si>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</si>
  <si>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</si>
  <si>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</si>
  <si>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</si>
  <si>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</si>
  <si>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</si>
  <si>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</si>
  <si>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</si>
  <si>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</si>
  <si>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</si>
  <si>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</si>
  <si>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</si>
  <si>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</si>
  <si>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</si>
  <si>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</si>
  <si>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</si>
  <si>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</si>
  <si>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</si>
  <si>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</si>
  <si>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</si>
  <si>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</si>
  <si>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</si>
  <si>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</si>
  <si>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</si>
  <si>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</si>
  <si>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</si>
  <si>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</si>
  <si>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</si>
  <si>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</si>
  <si>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</si>
  <si>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</si>
  <si>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</si>
  <si>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</si>
  <si>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</si>
  <si>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</si>
  <si>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</si>
  <si>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</si>
  <si>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</si>
  <si>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</si>
  <si>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</si>
  <si>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</si>
  <si>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</si>
  <si>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</si>
  <si>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</si>
  <si>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</si>
  <si>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</si>
  <si>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</si>
  <si>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</si>
  <si>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</si>
  <si>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</si>
  <si>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</si>
  <si>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</si>
  <si>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</si>
  <si>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</si>
  <si>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</si>
  <si>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</si>
  <si>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</si>
  <si>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</si>
  <si>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</si>
  <si>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</si>
  <si>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</si>
  <si>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</si>
  <si>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</si>
  <si>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</si>
  <si>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</si>
  <si>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</si>
  <si>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</si>
  <si>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</si>
  <si>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</si>
  <si>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</si>
  <si>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</si>
  <si>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</si>
  <si>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</si>
  <si>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</si>
  <si>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</si>
  <si>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</si>
  <si>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</si>
  <si>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</si>
  <si>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</si>
  <si>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</si>
  <si>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</si>
  <si>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</si>
  <si>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</si>
  <si>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</si>
  <si>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</si>
  <si>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</si>
  <si>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</si>
  <si>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</si>
  <si>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</si>
  <si>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</si>
  <si>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</si>
  <si>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</si>
  <si>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</si>
  <si>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</si>
  <si>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</si>
  <si>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</si>
  <si>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</si>
  <si>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</si>
  <si>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</si>
  <si>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</si>
  <si>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</si>
  <si>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</si>
  <si>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</si>
  <si>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</si>
  <si>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</si>
  <si>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</si>
  <si>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</si>
  <si>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</si>
  <si>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</si>
  <si>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</si>
  <si>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</si>
  <si>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</si>
  <si>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</si>
  <si>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</si>
  <si>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</si>
  <si>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</si>
  <si>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</si>
  <si>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</si>
  <si>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</si>
  <si>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</si>
  <si>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</si>
  <si>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</si>
  <si>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</si>
  <si>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</si>
  <si>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</si>
  <si>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</si>
  <si>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</si>
  <si>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</si>
  <si>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</si>
  <si>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</si>
  <si>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</si>
  <si>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</si>
  <si>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</si>
  <si>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</si>
  <si>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</si>
  <si>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</si>
  <si>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</si>
  <si>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</si>
  <si>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</si>
  <si>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</si>
  <si>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</si>
  <si>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</si>
  <si>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</si>
  <si>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</si>
  <si>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</si>
  <si>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</si>
  <si>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</si>
  <si>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</si>
  <si>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</si>
  <si>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</si>
  <si>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</si>
  <si>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</si>
  <si>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</si>
  <si>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</si>
  <si>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</si>
  <si>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</si>
  <si>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</si>
  <si>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</si>
  <si>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</si>
  <si>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</si>
  <si>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</si>
  <si>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</si>
  <si>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</si>
  <si>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</si>
  <si>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</si>
  <si>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</si>
  <si>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</si>
  <si>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</si>
  <si>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</si>
  <si>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</si>
  <si>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</si>
  <si>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</si>
  <si>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</si>
  <si>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</si>
  <si>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</si>
  <si>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</si>
  <si>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</si>
  <si>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</si>
  <si>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</si>
  <si>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</si>
  <si>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</si>
  <si>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</si>
  <si>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</si>
  <si>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</si>
  <si>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</si>
  <si>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</si>
  <si>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</si>
  <si>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</si>
  <si>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</si>
  <si>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</si>
  <si>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</si>
  <si>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</si>
  <si>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</si>
  <si>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</si>
  <si>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</si>
  <si>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</si>
  <si>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</si>
  <si>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</si>
  <si>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</si>
  <si>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</si>
  <si>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</si>
  <si>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</si>
  <si>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</si>
  <si>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</si>
  <si>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</si>
  <si>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</si>
  <si>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</si>
  <si>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</si>
  <si>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</si>
  <si>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</si>
  <si>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</si>
  <si>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</si>
  <si>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</si>
  <si>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</si>
  <si>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</si>
  <si>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</si>
  <si>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</si>
  <si>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</si>
  <si>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</si>
  <si>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</si>
  <si>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</si>
  <si>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</si>
  <si>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</si>
  <si>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</si>
  <si>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</si>
  <si>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</si>
  <si>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</si>
  <si>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</si>
  <si>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</si>
  <si>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</si>
  <si>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</si>
  <si>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</si>
  <si>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</si>
  <si>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</si>
  <si>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</si>
  <si>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</si>
  <si>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</si>
  <si>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</si>
  <si>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</si>
  <si>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</si>
  <si>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</si>
  <si>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</si>
  <si>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</si>
  <si>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</si>
  <si>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</si>
  <si>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</si>
  <si>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</si>
  <si>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</si>
  <si>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</si>
  <si>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</si>
  <si>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</si>
  <si>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</si>
  <si>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</si>
  <si>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</si>
  <si>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</si>
  <si>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</si>
  <si>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</si>
  <si>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</si>
  <si>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</si>
  <si>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</si>
  <si>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</si>
  <si>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</si>
  <si>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</si>
  <si>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</si>
  <si>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</si>
  <si>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</si>
  <si>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</si>
  <si>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</si>
  <si>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</si>
  <si>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</si>
  <si>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</si>
  <si>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</si>
  <si>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</si>
  <si>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</si>
  <si>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</si>
  <si>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</si>
  <si>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</si>
  <si>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</si>
  <si>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</si>
  <si>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</si>
  <si>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</si>
  <si>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</si>
  <si>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</si>
  <si>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</si>
  <si>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</si>
  <si>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</si>
  <si>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</si>
  <si>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</si>
  <si>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</si>
  <si>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</si>
  <si>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</si>
  <si>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</si>
  <si>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</si>
  <si>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</si>
  <si>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</si>
  <si>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</si>
  <si>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</si>
  <si>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</si>
  <si>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</si>
  <si>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</si>
  <si>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</si>
  <si>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</si>
  <si>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</si>
  <si>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</si>
  <si>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</si>
  <si>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</si>
  <si>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</si>
  <si>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</si>
  <si>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</si>
  <si>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</si>
  <si>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</si>
  <si>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</si>
  <si>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</si>
  <si>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</si>
  <si>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</si>
  <si>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</si>
  <si>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</si>
  <si>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</si>
  <si>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</si>
  <si>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</si>
  <si>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</si>
  <si>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</si>
  <si>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</si>
  <si>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</si>
  <si>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</si>
  <si>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</si>
  <si>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</si>
  <si>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</si>
  <si>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</si>
  <si>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</si>
  <si>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</si>
  <si>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</si>
  <si>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</si>
  <si>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</si>
  <si>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</si>
  <si>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</si>
  <si>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</si>
  <si>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</si>
  <si>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</si>
  <si>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</si>
  <si>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</si>
  <si>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</si>
  <si>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</si>
  <si>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</si>
  <si>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</si>
  <si>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</si>
  <si>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</si>
  <si>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</si>
  <si>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</si>
  <si>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</si>
  <si>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</si>
  <si>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</si>
  <si>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</si>
  <si>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</si>
  <si>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</si>
  <si>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</si>
  <si>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</si>
  <si>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</si>
  <si>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</si>
  <si>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</si>
  <si>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</si>
  <si>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</si>
  <si>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</si>
  <si>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</si>
  <si>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</si>
  <si>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</si>
  <si>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</si>
  <si>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</si>
  <si>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</si>
  <si>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</si>
  <si>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</si>
  <si>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</si>
  <si>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</si>
  <si>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</si>
  <si>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</si>
  <si>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</si>
  <si>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</si>
  <si>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</si>
  <si>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</si>
  <si>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</si>
  <si>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</si>
  <si>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</si>
  <si>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</si>
  <si>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</si>
  <si>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</si>
  <si>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</si>
  <si>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</si>
  <si>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</si>
  <si>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</si>
  <si>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</si>
  <si>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</si>
  <si>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</si>
  <si>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</si>
  <si>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</si>
  <si>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</si>
  <si>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</si>
  <si>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</si>
  <si>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</si>
  <si>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</si>
  <si>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</si>
  <si>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</si>
  <si>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</si>
  <si>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</si>
  <si>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</si>
  <si>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</si>
  <si>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</si>
  <si>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</si>
  <si>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</si>
  <si>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</si>
  <si>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</si>
  <si>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</si>
  <si>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</si>
  <si>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</si>
  <si>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</si>
  <si>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</si>
  <si>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</si>
  <si>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</si>
  <si>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</si>
  <si>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</si>
  <si>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</si>
  <si>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</si>
  <si>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</si>
  <si>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</si>
  <si>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</si>
  <si>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</si>
  <si>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</si>
  <si>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</si>
  <si>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</si>
  <si>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</si>
  <si>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</si>
  <si>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</si>
  <si>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</si>
  <si>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</si>
  <si>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</si>
  <si>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</si>
  <si>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</si>
  <si>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</si>
  <si>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</si>
  <si>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</si>
  <si>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</si>
  <si>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</si>
  <si>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</si>
  <si>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</si>
  <si>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</si>
  <si>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</si>
  <si>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</si>
  <si>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</si>
  <si>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</si>
  <si>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</si>
  <si>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</si>
  <si>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</si>
  <si>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</si>
  <si>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</si>
  <si>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</si>
  <si>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</si>
  <si>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</si>
  <si>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</si>
  <si>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</si>
  <si>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</si>
  <si>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</si>
  <si>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</si>
  <si>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</si>
  <si>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</si>
  <si>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</si>
  <si>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</si>
  <si>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</si>
  <si>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</si>
  <si>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</si>
  <si>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</si>
  <si>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</si>
  <si>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</si>
  <si>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</si>
  <si>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</si>
  <si>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</si>
  <si>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</si>
  <si>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</si>
  <si>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</si>
  <si>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</si>
  <si>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</si>
  <si>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</si>
  <si>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</si>
  <si>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</si>
  <si>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</si>
  <si>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</si>
  <si>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</si>
  <si>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</si>
  <si>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</si>
  <si>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</si>
  <si>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</si>
  <si>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</si>
  <si>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</si>
  <si>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</si>
  <si>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</si>
  <si>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</si>
  <si>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</si>
  <si>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</si>
  <si>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</si>
  <si>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</si>
  <si>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</si>
  <si>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</si>
  <si>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</si>
  <si>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</si>
  <si>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</si>
  <si>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</si>
  <si>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</si>
  <si>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</si>
  <si>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</si>
  <si>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</si>
  <si>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</si>
  <si>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</si>
  <si>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</si>
  <si>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</si>
  <si>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</si>
  <si>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</si>
  <si>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</si>
  <si>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</si>
  <si>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</si>
  <si>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</si>
  <si>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</si>
  <si>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</si>
  <si>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</si>
  <si>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</si>
  <si>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</si>
  <si>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</si>
  <si>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</si>
  <si>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</si>
  <si>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</si>
  <si>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</si>
  <si>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</si>
  <si>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</si>
  <si>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</si>
  <si>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</si>
  <si>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</si>
  <si>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</si>
  <si>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</si>
  <si>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</si>
  <si>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</si>
  <si>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</si>
  <si>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</si>
  <si>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</si>
  <si>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</si>
  <si>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</si>
  <si>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</si>
  <si>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</si>
  <si>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</si>
  <si>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</si>
  <si>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</si>
  <si>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</si>
  <si>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</si>
  <si>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</si>
  <si>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</si>
  <si>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</si>
  <si>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</si>
  <si>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</si>
  <si>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</si>
  <si>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</si>
  <si>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</si>
  <si>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</si>
  <si>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</si>
  <si>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</si>
  <si>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</si>
  <si>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</si>
  <si>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</si>
  <si>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</si>
  <si>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</si>
  <si>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</si>
  <si>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</si>
  <si>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</si>
  <si>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</si>
  <si>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</si>
  <si>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</si>
  <si>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</si>
  <si>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</si>
  <si>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</si>
  <si>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</si>
  <si>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</si>
  <si>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</si>
  <si>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</si>
  <si>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</si>
  <si>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</si>
  <si>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</si>
  <si>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</si>
  <si>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</si>
  <si>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</si>
  <si>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</si>
  <si>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</si>
  <si>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</si>
  <si>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</si>
  <si>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</si>
  <si>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</si>
  <si>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</si>
  <si>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</si>
  <si>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</si>
  <si>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</si>
  <si>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</si>
  <si>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</si>
  <si>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</si>
  <si>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</si>
  <si>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</si>
  <si>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</si>
  <si>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</si>
  <si>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</si>
  <si>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</si>
  <si>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</si>
  <si>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</si>
  <si>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</si>
  <si>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</si>
  <si>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</si>
  <si>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</si>
  <si>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</si>
  <si>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</si>
  <si>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</si>
  <si>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</si>
  <si>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</si>
  <si>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</si>
  <si>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</si>
  <si>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</si>
  <si>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</si>
  <si>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</si>
  <si>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</si>
  <si>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</si>
  <si>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</si>
  <si>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</si>
  <si>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</si>
  <si>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</si>
  <si>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</si>
  <si>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</si>
  <si>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</si>
  <si>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</si>
  <si>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</si>
  <si>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</si>
  <si>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</si>
  <si>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</si>
  <si>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</si>
  <si>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</si>
  <si>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</si>
  <si>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</si>
  <si>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</si>
  <si>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</si>
  <si>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</si>
  <si>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</si>
  <si>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</si>
  <si>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</si>
  <si>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</si>
  <si>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</si>
  <si>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</si>
  <si>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</si>
  <si>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</si>
  <si>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</si>
  <si>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</si>
  <si>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</si>
  <si>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</si>
  <si>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</si>
  <si>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</si>
  <si>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</si>
  <si>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</si>
  <si>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</si>
  <si>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</si>
  <si>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</si>
  <si>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</si>
  <si>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</si>
  <si>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</si>
  <si>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</si>
  <si>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</si>
  <si>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</si>
  <si>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</si>
  <si>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</si>
  <si>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</si>
  <si>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</si>
  <si>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</si>
  <si>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</si>
  <si>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</si>
  <si>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</si>
  <si>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</si>
  <si>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</si>
  <si>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</si>
  <si>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</si>
  <si>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</si>
  <si>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</si>
  <si>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</si>
  <si>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</si>
  <si>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</si>
  <si>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</si>
  <si>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</si>
  <si>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</si>
  <si>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</si>
  <si>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</si>
  <si>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</si>
  <si>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</si>
  <si>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</si>
  <si>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</si>
  <si>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</si>
  <si>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</si>
  <si>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</si>
  <si>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</si>
  <si>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</si>
  <si>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</si>
  <si>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</si>
  <si>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</si>
  <si>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</si>
  <si>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</si>
  <si>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</si>
  <si>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</si>
  <si>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</si>
  <si>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</si>
  <si>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</si>
  <si>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</si>
  <si>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</si>
  <si>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</si>
  <si>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</si>
  <si>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</si>
  <si>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</si>
  <si>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</si>
  <si>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</si>
  <si>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</si>
  <si>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</si>
  <si>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</si>
  <si>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</si>
  <si>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</si>
  <si>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</si>
  <si>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</si>
  <si>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</si>
  <si>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</si>
  <si>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</si>
  <si>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</si>
  <si>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</si>
  <si>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</si>
  <si>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</si>
  <si>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</si>
  <si>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</si>
  <si>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</si>
  <si>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</si>
  <si>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</si>
  <si>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</si>
  <si>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</si>
  <si>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</si>
  <si>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</si>
  <si>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</si>
  <si>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</si>
  <si>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</si>
  <si>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</si>
  <si>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</si>
  <si>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</si>
  <si>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</si>
  <si>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</si>
  <si>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</si>
  <si>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</si>
  <si>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</si>
  <si>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</si>
  <si>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</si>
  <si>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</si>
  <si>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</si>
  <si>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</si>
  <si>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</si>
  <si>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</si>
  <si>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</si>
  <si>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</si>
  <si>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</si>
  <si>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</si>
  <si>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</si>
  <si>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</si>
  <si>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</si>
  <si>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</si>
  <si>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</si>
  <si>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</si>
  <si>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</si>
  <si>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</si>
  <si>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</si>
  <si>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</si>
  <si>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</si>
  <si>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</si>
  <si>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</si>
  <si>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</si>
  <si>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</si>
  <si>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</si>
  <si>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</si>
  <si>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</si>
  <si>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</si>
  <si>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</si>
  <si>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</si>
  <si>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</si>
  <si>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</si>
  <si>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</si>
  <si>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</si>
  <si>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</si>
  <si>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</si>
  <si>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</si>
  <si>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</si>
  <si>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</si>
  <si>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</si>
  <si>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</si>
  <si>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</si>
  <si>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</si>
  <si>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</si>
  <si>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</si>
  <si>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</si>
  <si>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</si>
  <si>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</si>
  <si>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</si>
  <si>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</si>
  <si>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</si>
  <si>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</si>
  <si>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</si>
  <si>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</si>
  <si>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</si>
  <si>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</si>
  <si>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</si>
  <si>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</si>
  <si>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</si>
  <si>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</si>
  <si>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</si>
  <si>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</si>
  <si>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</si>
  <si>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</si>
  <si>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</si>
  <si>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</si>
  <si>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</si>
  <si>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</si>
  <si>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</si>
  <si>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</si>
  <si>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</si>
  <si>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</si>
  <si>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</si>
  <si>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</si>
  <si>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</si>
  <si>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</si>
  <si>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</si>
  <si>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</si>
  <si>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</si>
  <si>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</si>
  <si>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</si>
  <si>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</si>
  <si>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</si>
  <si>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</si>
  <si>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</si>
  <si>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</si>
  <si>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</si>
  <si>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</si>
  <si>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</si>
  <si>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</si>
  <si>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</si>
  <si>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</si>
  <si>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</si>
  <si>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</si>
  <si>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</si>
  <si>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</si>
  <si>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</si>
  <si>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</si>
  <si>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</si>
  <si>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</si>
  <si>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</si>
  <si>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</si>
  <si>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</si>
  <si>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</si>
  <si>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</si>
  <si>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</si>
  <si>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</si>
  <si>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</si>
  <si>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</si>
  <si>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</si>
  <si>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</si>
  <si>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</si>
  <si>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</si>
  <si>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</si>
  <si>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</si>
  <si>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</si>
  <si>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</si>
  <si>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</si>
  <si>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</si>
  <si>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</si>
  <si>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</si>
  <si>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</si>
  <si>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</si>
  <si>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</si>
  <si>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</si>
  <si>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</si>
  <si>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</si>
  <si>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</si>
  <si>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</si>
  <si>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</si>
  <si>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</si>
  <si>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</si>
  <si>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</si>
  <si>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</si>
  <si>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</si>
  <si>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</si>
  <si>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</si>
  <si>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</si>
  <si>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</si>
  <si>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</si>
  <si>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</si>
  <si>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</si>
  <si>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</si>
  <si>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</si>
  <si>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</si>
  <si>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</si>
  <si>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</si>
  <si>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</si>
  <si>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</si>
  <si>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</si>
  <si>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</si>
  <si>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</si>
  <si>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</si>
  <si>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</si>
  <si>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</si>
  <si>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</si>
  <si>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</si>
  <si>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</si>
  <si>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</si>
  <si>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</si>
  <si>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</si>
  <si>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</si>
  <si>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</si>
  <si>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</si>
  <si>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</si>
  <si>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</si>
  <si>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</si>
  <si>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</si>
  <si>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</si>
  <si>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</si>
  <si>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</si>
  <si>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</si>
  <si>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</si>
  <si>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</si>
  <si>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</si>
  <si>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</si>
  <si>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</si>
  <si>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</si>
  <si>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</si>
  <si>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</si>
  <si>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</si>
  <si>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</si>
  <si>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</si>
  <si>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</si>
  <si>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</si>
  <si>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</si>
  <si>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</si>
  <si>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</si>
  <si>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</si>
  <si>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</si>
  <si>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</si>
  <si>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</si>
  <si>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</si>
  <si>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</si>
  <si>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</si>
  <si>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</si>
  <si>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</si>
  <si>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</si>
  <si>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</si>
  <si>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</si>
  <si>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</si>
  <si>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</si>
  <si>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</si>
  <si>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</si>
  <si>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</si>
  <si>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</si>
  <si>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</si>
  <si>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</si>
  <si>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</si>
  <si>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</si>
  <si>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</si>
  <si>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</si>
  <si>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</si>
  <si>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</si>
  <si>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</si>
  <si>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</si>
  <si>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</si>
  <si>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</si>
  <si>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</si>
  <si>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</si>
  <si>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</si>
  <si>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</si>
  <si>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</si>
  <si>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</si>
  <si>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</si>
  <si>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</si>
  <si>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</si>
  <si>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</si>
  <si>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</si>
  <si>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</si>
  <si>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</si>
  <si>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</si>
  <si>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</si>
  <si>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</si>
  <si>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</si>
  <si>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</si>
  <si>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</si>
  <si>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</si>
  <si>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</si>
  <si>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</si>
  <si>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</si>
  <si>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</si>
  <si>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</si>
  <si>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</si>
  <si>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</si>
  <si>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</si>
  <si>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</si>
  <si>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</si>
  <si>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</si>
  <si>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</si>
  <si>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</si>
  <si>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</si>
  <si>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</si>
  <si>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</si>
  <si>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</si>
  <si>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</si>
  <si>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</si>
  <si>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</si>
  <si>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</si>
  <si>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</si>
  <si>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</si>
  <si>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</si>
  <si>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</si>
  <si>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</si>
  <si>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</si>
  <si>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</si>
  <si>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</si>
  <si>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</si>
  <si>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</si>
  <si>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</si>
  <si>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</si>
  <si>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</si>
  <si>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</si>
  <si>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</si>
  <si>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</si>
  <si>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</si>
  <si>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</si>
  <si>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</si>
  <si>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</si>
  <si>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</si>
  <si>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</si>
  <si>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</si>
  <si>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</si>
  <si>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</si>
  <si>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</si>
  <si>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</si>
  <si>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</si>
  <si>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</si>
  <si>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</si>
  <si>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</si>
  <si>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</si>
  <si>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</si>
  <si>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</si>
  <si>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</si>
  <si>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</si>
  <si>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</si>
  <si>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</si>
  <si>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</si>
  <si>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</si>
  <si>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</si>
  <si>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</si>
  <si>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</si>
  <si>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</si>
  <si>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</si>
  <si>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</si>
  <si>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</si>
  <si>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</si>
  <si>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</si>
  <si>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</si>
  <si>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</si>
  <si>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</si>
  <si>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</si>
  <si>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</si>
  <si>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</si>
  <si>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</si>
  <si>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</si>
  <si>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</si>
  <si>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</si>
  <si>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</si>
  <si>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</si>
  <si>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</si>
  <si>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</si>
  <si>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</si>
  <si>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</si>
  <si>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</si>
  <si>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</si>
  <si>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</si>
  <si>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</si>
  <si>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</si>
  <si>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</si>
  <si>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</si>
  <si>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</si>
  <si>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</si>
  <si>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</si>
  <si>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</si>
  <si>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</si>
  <si>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</si>
  <si>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</si>
  <si>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</si>
  <si>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</si>
  <si>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</si>
  <si>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</si>
  <si>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</si>
  <si>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</si>
  <si>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</si>
  <si>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</si>
  <si>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</si>
  <si>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</si>
  <si>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</si>
  <si>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</si>
  <si>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</si>
  <si>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</si>
  <si>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</si>
  <si>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</si>
  <si>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</si>
  <si>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</si>
  <si>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</si>
  <si>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</si>
  <si>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</si>
  <si>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</si>
  <si>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</si>
  <si>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</si>
  <si>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</si>
  <si>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</si>
  <si>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</si>
  <si>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</si>
  <si>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</si>
  <si>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</si>
  <si>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</si>
  <si>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</si>
  <si>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</si>
  <si>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</si>
  <si>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</si>
  <si>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</si>
  <si>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</si>
  <si>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</si>
  <si>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</si>
  <si>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</si>
  <si>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</si>
  <si>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</si>
  <si>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</si>
  <si>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</si>
  <si>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</si>
  <si>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</si>
  <si>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</si>
  <si>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</si>
  <si>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</si>
  <si>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</si>
  <si>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</si>
  <si>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</si>
  <si>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</si>
  <si>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</si>
  <si>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</si>
  <si>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</si>
  <si>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</si>
  <si>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</si>
  <si>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</si>
  <si>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</si>
  <si>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</si>
  <si>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</si>
  <si>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</si>
  <si>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</si>
  <si>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</si>
  <si>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</si>
  <si>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</si>
  <si>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</si>
  <si>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</si>
  <si>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</si>
  <si>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</si>
  <si>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</si>
  <si>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</si>
  <si>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</si>
  <si>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</si>
  <si>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</si>
  <si>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</si>
  <si>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</si>
  <si>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</si>
  <si>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</si>
  <si>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</si>
  <si>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</si>
  <si>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</si>
  <si>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</si>
  <si>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</si>
  <si>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</si>
  <si>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</si>
  <si>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</si>
  <si>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</si>
  <si>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</si>
  <si>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</si>
  <si>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</si>
  <si>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</si>
  <si>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</si>
  <si>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</si>
  <si>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</si>
  <si>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</si>
  <si>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</si>
  <si>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</si>
  <si>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</si>
  <si>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</si>
  <si>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</si>
  <si>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</si>
  <si>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</si>
  <si>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</si>
  <si>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</si>
  <si>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</si>
  <si>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</si>
  <si>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</si>
  <si>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</si>
  <si>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</si>
  <si>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</si>
  <si>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</si>
  <si>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</si>
  <si>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</si>
  <si>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</si>
  <si>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</si>
  <si>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</si>
  <si>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</si>
  <si>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</si>
  <si>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</si>
  <si>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</si>
  <si>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</si>
  <si>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</si>
  <si>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</si>
  <si>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</si>
  <si>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</si>
  <si>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</si>
  <si>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</si>
  <si>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</si>
  <si>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</si>
  <si>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</si>
  <si>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</si>
  <si>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</si>
  <si>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</si>
  <si>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</si>
  <si>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</si>
  <si>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</si>
  <si>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</si>
  <si>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</si>
  <si>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</si>
  <si>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</si>
  <si>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</si>
  <si>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</si>
  <si>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</si>
  <si>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</si>
  <si>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</si>
  <si>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</si>
  <si>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</si>
  <si>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</si>
  <si>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</si>
  <si>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</si>
  <si>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</si>
  <si>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</si>
  <si>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</si>
  <si>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</si>
  <si>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</si>
  <si>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</si>
  <si>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</si>
  <si>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</si>
  <si>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</si>
  <si>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</si>
  <si>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</si>
  <si>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</si>
  <si>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</si>
  <si>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</si>
  <si>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</si>
  <si>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</si>
  <si>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</si>
  <si>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</si>
  <si>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</si>
  <si>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</si>
  <si>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</si>
  <si>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</si>
  <si>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</si>
  <si>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</si>
  <si>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</si>
  <si>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</si>
  <si>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</si>
  <si>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</si>
  <si>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</si>
  <si>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</si>
  <si>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</si>
  <si>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</si>
  <si>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</si>
  <si>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</si>
  <si>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</si>
  <si>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</si>
  <si>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</si>
  <si>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</si>
  <si>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</si>
  <si>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</si>
  <si>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</si>
  <si>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</si>
  <si>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</si>
  <si>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</si>
  <si>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</si>
  <si>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</si>
  <si>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</si>
  <si>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</si>
  <si>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</si>
  <si>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</si>
  <si>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</si>
  <si>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</si>
  <si>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</si>
  <si>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</si>
  <si>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</si>
  <si>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</si>
  <si>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</si>
  <si>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</si>
  <si>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</si>
  <si>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</si>
  <si>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</si>
  <si>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</si>
  <si>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</si>
  <si>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</si>
  <si>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</si>
  <si>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</si>
  <si>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</si>
  <si>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</si>
  <si>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</si>
  <si>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</si>
  <si>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</si>
  <si>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</si>
  <si>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</si>
  <si>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</si>
  <si>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</si>
  <si>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</si>
  <si>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</si>
  <si>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</si>
  <si>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</si>
  <si>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</si>
  <si>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</si>
  <si>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</si>
  <si>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</si>
  <si>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</si>
  <si>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</si>
  <si>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</si>
  <si>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</si>
  <si>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</si>
  <si>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</si>
  <si>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</si>
  <si>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</si>
  <si>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</si>
  <si>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</si>
  <si>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</si>
  <si>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</si>
  <si>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</si>
  <si>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</si>
  <si>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</si>
  <si>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</si>
  <si>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</si>
  <si>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</si>
  <si>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</si>
  <si>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</si>
  <si>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</si>
  <si>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</si>
  <si>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</si>
  <si>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</si>
  <si>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</si>
  <si>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</si>
  <si>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</si>
  <si>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</si>
  <si>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</si>
  <si>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</si>
  <si>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</si>
  <si>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</si>
  <si>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</si>
  <si>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</si>
  <si>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</si>
  <si>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</si>
  <si>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</si>
  <si>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</si>
  <si>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</si>
  <si>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</si>
  <si>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</si>
  <si>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</si>
  <si>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</si>
  <si>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</si>
  <si>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</si>
  <si>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</si>
  <si>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</si>
  <si>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</si>
  <si>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</si>
  <si>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</si>
  <si>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</si>
  <si>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</si>
  <si>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</si>
  <si>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</si>
  <si>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</si>
  <si>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</si>
  <si>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</si>
  <si>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</si>
  <si>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</si>
  <si>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</si>
  <si>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</si>
  <si>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</si>
  <si>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</si>
  <si>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</si>
  <si>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</si>
  <si>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</si>
  <si>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</si>
  <si>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</si>
  <si>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</si>
  <si>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</si>
  <si>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</si>
  <si>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</si>
  <si>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</si>
  <si>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</si>
  <si>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</si>
  <si>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</si>
  <si>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</si>
  <si>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</si>
  <si>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</si>
  <si>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</si>
  <si>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</si>
  <si>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</si>
  <si>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</si>
  <si>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</si>
  <si>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</si>
  <si>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</si>
  <si>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</si>
  <si>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</si>
  <si>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</si>
  <si>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</si>
  <si>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</si>
  <si>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</si>
  <si>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</si>
  <si>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</si>
  <si>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</si>
  <si>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</si>
  <si>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</si>
  <si>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</si>
  <si>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</si>
  <si>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</si>
  <si>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</si>
  <si>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</si>
  <si>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</si>
  <si>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</si>
  <si>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</si>
  <si>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</si>
  <si>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</si>
  <si>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</si>
  <si>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</si>
  <si>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</si>
  <si>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</si>
  <si>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</si>
  <si>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</si>
  <si>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</si>
  <si>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</si>
  <si>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</si>
  <si>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</si>
  <si>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</si>
  <si>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</si>
  <si>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</si>
  <si>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</si>
  <si>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</si>
  <si>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</si>
  <si>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</si>
  <si>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</si>
  <si>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</si>
  <si>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</si>
  <si>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</si>
  <si>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</si>
  <si>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</si>
  <si>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</si>
  <si>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</si>
  <si>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</si>
  <si>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</si>
  <si>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</si>
  <si>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</si>
  <si>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</si>
  <si>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</si>
  <si>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</si>
  <si>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</si>
  <si>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</si>
  <si>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</si>
  <si>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</si>
  <si>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</si>
  <si>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</si>
  <si>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</si>
  <si>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</si>
  <si>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</si>
  <si>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</si>
  <si>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</si>
  <si>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</si>
  <si>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</si>
  <si>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</si>
  <si>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</si>
  <si>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</si>
  <si>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</si>
  <si>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</si>
  <si>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</si>
  <si>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</si>
  <si>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</si>
  <si>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</si>
  <si>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</si>
  <si>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</si>
  <si>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</si>
  <si>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</si>
  <si>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</si>
  <si>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</si>
  <si>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</si>
  <si>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</si>
  <si>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</si>
  <si>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</si>
  <si>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</si>
  <si>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</si>
  <si>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</si>
  <si>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</si>
  <si>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</si>
  <si>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</si>
  <si>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</si>
  <si>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</si>
  <si>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</si>
  <si>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</si>
  <si>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</si>
  <si>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</si>
  <si>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</si>
  <si>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</si>
  <si>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</si>
  <si>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</si>
  <si>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</si>
  <si>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</si>
  <si>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</si>
  <si>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</si>
  <si>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</si>
  <si>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</si>
  <si>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</si>
  <si>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</si>
  <si>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</si>
  <si>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</si>
  <si>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</si>
  <si>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</si>
  <si>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</si>
  <si>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</si>
  <si>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</si>
  <si>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</si>
  <si>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</si>
  <si>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</si>
  <si>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</si>
  <si>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</si>
  <si>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</si>
  <si>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</si>
  <si>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</si>
  <si>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</si>
  <si>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</si>
  <si>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</si>
  <si>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</si>
  <si>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</si>
  <si>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</si>
  <si>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</si>
  <si>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</si>
  <si>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</si>
  <si>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</si>
  <si>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</si>
  <si>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</si>
  <si>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</si>
  <si>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</si>
  <si>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</si>
  <si>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</si>
  <si>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</si>
  <si>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</si>
  <si>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</si>
  <si>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</si>
  <si>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</si>
  <si>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</si>
  <si>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</si>
  <si>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</si>
  <si>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</si>
  <si>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</si>
  <si>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</si>
  <si>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</si>
  <si>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</si>
  <si>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</si>
  <si>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</si>
  <si>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</si>
  <si>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</si>
  <si>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</si>
  <si>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</si>
  <si>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</si>
  <si>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</si>
  <si>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</si>
  <si>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</si>
  <si>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</si>
  <si>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</si>
  <si>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</si>
  <si>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</si>
  <si>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</si>
  <si>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</si>
  <si>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</si>
  <si>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</si>
  <si>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</si>
  <si>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</si>
  <si>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</si>
  <si>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</si>
  <si>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</si>
  <si>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</si>
  <si>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</si>
  <si>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</si>
  <si>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</si>
  <si>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</si>
  <si>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</si>
  <si>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</si>
  <si>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</si>
  <si>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</si>
  <si>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</si>
  <si>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</si>
  <si>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</si>
  <si>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</si>
  <si>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</si>
  <si>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</si>
  <si>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</si>
  <si>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</si>
  <si>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</si>
  <si>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</si>
  <si>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</si>
  <si>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</si>
  <si>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</si>
  <si>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</si>
  <si>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</si>
  <si>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</si>
  <si>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</si>
  <si>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</si>
  <si>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</si>
  <si>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</si>
  <si>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</si>
  <si>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</si>
  <si>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</si>
  <si>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</si>
  <si>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</si>
  <si>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</si>
  <si>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</si>
  <si>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</si>
  <si>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</si>
  <si>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</si>
  <si>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</si>
  <si>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</si>
  <si>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</si>
  <si>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</si>
  <si>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</si>
  <si>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</si>
  <si>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</si>
  <si>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</si>
  <si>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</si>
  <si>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</si>
  <si>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</si>
  <si>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</si>
  <si>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</si>
  <si>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</si>
  <si>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</si>
  <si>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</si>
  <si>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</si>
  <si>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</si>
  <si>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</si>
  <si>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</si>
  <si>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</si>
  <si>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</si>
  <si>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</si>
  <si>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</si>
  <si>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</si>
  <si>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</si>
  <si>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</si>
  <si>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</si>
  <si>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</si>
  <si>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</si>
  <si>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</si>
  <si>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</si>
  <si>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</si>
  <si>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</si>
  <si>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</si>
  <si>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</si>
  <si>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</si>
  <si>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</si>
  <si>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</si>
  <si>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</si>
  <si>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</si>
  <si>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</si>
  <si>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</si>
  <si>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</si>
  <si>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</si>
  <si>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</si>
  <si>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</si>
  <si>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</si>
  <si>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</si>
  <si>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</si>
  <si>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</si>
  <si>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</si>
  <si>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</si>
  <si>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</si>
  <si>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</si>
  <si>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</si>
  <si>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</si>
  <si>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</si>
  <si>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</si>
  <si>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</si>
  <si>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</si>
  <si>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</si>
  <si>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</si>
  <si>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</si>
  <si>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</si>
  <si>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</si>
  <si>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</si>
  <si>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</si>
  <si>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</si>
  <si>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</si>
  <si>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</si>
  <si>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</si>
  <si>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</si>
  <si>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</si>
  <si>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</si>
  <si>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</si>
  <si>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</si>
  <si>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</si>
  <si>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</si>
  <si>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</si>
  <si>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</si>
  <si>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</si>
  <si>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</si>
  <si>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</si>
  <si>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</si>
  <si>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</si>
  <si>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</si>
  <si>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</si>
  <si>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</si>
  <si>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</si>
  <si>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</si>
  <si>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</si>
  <si>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</si>
  <si>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</si>
  <si>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</si>
  <si>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</si>
  <si>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</si>
  <si>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</si>
  <si>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</si>
  <si>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</si>
  <si>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</si>
  <si>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</si>
  <si>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</si>
  <si>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</si>
  <si>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</si>
  <si>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</si>
  <si>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</si>
  <si>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</si>
  <si>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</si>
  <si>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</si>
  <si>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</si>
  <si>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 LACKOVIĆ CROATA KALINOVAC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</si>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</sst>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716850.54999999993</v>
      </c>
      <c r="D2" s="7">
        <f>'PR-RAS'!E6</f>
        <v>782838.42</v>
      </c>
      <c r="E2" s="7">
        <v>0</v>
      </c>
      <c r="F2" s="7">
        <v>0</v>
      </c>
      <c r="G2" s="8">
        <f t="shared" ref="G2:G274" si="0">(B2/1000)*(C2*1+D2*2)</f>
        <v>2282.5273900000002</v>
      </c>
      <c r="H2" s="8">
        <f t="shared" ref="H2:H274" si="1">ABS(C2-ROUND(C2,0))+ABS(D2-ROUND(D2,0))</f>
        <v>0.87000000011175871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664159.77999999991</v>
      </c>
      <c r="D45" s="2">
        <f>'PR-RAS'!E49</f>
        <v>717930.75</v>
      </c>
      <c r="E45" s="2">
        <v>0</v>
      </c>
      <c r="F45" s="2">
        <v>0</v>
      </c>
      <c r="G45" s="3">
        <f t="shared" si="0"/>
        <v>92400.936319999979</v>
      </c>
      <c r="H45" s="3">
        <f t="shared" si="1"/>
        <v>0.47000000008847564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662812.55999999994</v>
      </c>
      <c r="D64" s="2">
        <f>'PR-RAS'!E68</f>
        <v>716769.82</v>
      </c>
      <c r="E64" s="2">
        <v>0</v>
      </c>
      <c r="F64" s="2">
        <v>0</v>
      </c>
      <c r="G64" s="3">
        <f t="shared" si="0"/>
        <v>132070.18859999999</v>
      </c>
      <c r="H64" s="3">
        <f t="shared" si="1"/>
        <v>0.62000000011175871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661149.35</v>
      </c>
      <c r="D65" s="2">
        <f>'PR-RAS'!E69</f>
        <v>716769.82</v>
      </c>
      <c r="E65" s="2">
        <v>0</v>
      </c>
      <c r="F65" s="2">
        <v>0</v>
      </c>
      <c r="G65" s="3">
        <f t="shared" si="0"/>
        <v>134060.09535999998</v>
      </c>
      <c r="H65" s="3">
        <f t="shared" si="1"/>
        <v>0.53000000002793968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1663.21</v>
      </c>
      <c r="D66" s="2">
        <f>'PR-RAS'!E70</f>
        <v>0</v>
      </c>
      <c r="E66" s="2">
        <v>0</v>
      </c>
      <c r="F66" s="2">
        <v>0</v>
      </c>
      <c r="G66" s="3">
        <f t="shared" si="0"/>
        <v>108.10865000000001</v>
      </c>
      <c r="H66" s="3">
        <f t="shared" si="1"/>
        <v>0.21000000000003638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1347.2199999999998</v>
      </c>
      <c r="D73" s="2">
        <f>'PR-RAS'!E77</f>
        <v>1160.93</v>
      </c>
      <c r="E73" s="2">
        <v>0</v>
      </c>
      <c r="F73" s="2">
        <v>0</v>
      </c>
      <c r="G73" s="3">
        <f t="shared" si="0"/>
        <v>264.17375999999996</v>
      </c>
      <c r="H73" s="3">
        <f t="shared" si="1"/>
        <v>0.28999999999973625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30.6</v>
      </c>
      <c r="D74" s="2">
        <f>'PR-RAS'!E78</f>
        <v>0</v>
      </c>
      <c r="E74" s="2">
        <v>0</v>
      </c>
      <c r="F74" s="2">
        <v>0</v>
      </c>
      <c r="G74" s="3">
        <f t="shared" si="0"/>
        <v>2.2338</v>
      </c>
      <c r="H74" s="3">
        <f t="shared" si="1"/>
        <v>0.39999999999999858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1316.62</v>
      </c>
      <c r="D76" s="2">
        <f>'PR-RAS'!E80</f>
        <v>1160.93</v>
      </c>
      <c r="E76" s="2">
        <v>0</v>
      </c>
      <c r="F76" s="2">
        <v>0</v>
      </c>
      <c r="G76" s="3">
        <f t="shared" si="0"/>
        <v>272.88599999999997</v>
      </c>
      <c r="H76" s="3">
        <f t="shared" si="1"/>
        <v>0.45000000000004547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0.01</v>
      </c>
      <c r="E78" s="2">
        <v>0</v>
      </c>
      <c r="F78" s="2">
        <v>0</v>
      </c>
      <c r="G78" s="3">
        <f t="shared" si="0"/>
        <v>3.0799999999999998E-3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0.01</v>
      </c>
      <c r="E79" s="2">
        <v>0</v>
      </c>
      <c r="F79" s="2">
        <v>0</v>
      </c>
      <c r="G79" s="3">
        <f t="shared" si="0"/>
        <v>3.1199999999999999E-3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0.01</v>
      </c>
      <c r="E81" s="2">
        <v>0</v>
      </c>
      <c r="F81" s="2">
        <v>0</v>
      </c>
      <c r="G81" s="3">
        <f t="shared" si="0"/>
        <v>3.2000000000000002E-3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4007.86</v>
      </c>
      <c r="D102" s="2">
        <f>'PR-RAS'!E106</f>
        <v>1618.66</v>
      </c>
      <c r="E102" s="2">
        <v>0</v>
      </c>
      <c r="F102" s="2">
        <v>0</v>
      </c>
      <c r="G102" s="3">
        <f t="shared" si="0"/>
        <v>731.76318000000003</v>
      </c>
      <c r="H102" s="3">
        <f t="shared" si="1"/>
        <v>0.47999999999979082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4007.86</v>
      </c>
      <c r="D108" s="2">
        <f>'PR-RAS'!E112</f>
        <v>1618.66</v>
      </c>
      <c r="E108" s="2">
        <v>0</v>
      </c>
      <c r="F108" s="2">
        <v>0</v>
      </c>
      <c r="G108" s="3">
        <f t="shared" si="0"/>
        <v>775.23426000000006</v>
      </c>
      <c r="H108" s="3">
        <f t="shared" si="1"/>
        <v>0.47999999999979082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4007.86</v>
      </c>
      <c r="D113" s="2">
        <f>'PR-RAS'!E117</f>
        <v>1618.66</v>
      </c>
      <c r="E113" s="2">
        <v>0</v>
      </c>
      <c r="F113" s="2">
        <v>0</v>
      </c>
      <c r="G113" s="3">
        <f t="shared" si="0"/>
        <v>811.46016000000009</v>
      </c>
      <c r="H113" s="3">
        <f t="shared" si="1"/>
        <v>0.47999999999979082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1536.66</v>
      </c>
      <c r="D121" s="2">
        <f>'PR-RAS'!E125</f>
        <v>2065.11</v>
      </c>
      <c r="E121" s="2">
        <v>0</v>
      </c>
      <c r="F121" s="2">
        <v>0</v>
      </c>
      <c r="G121" s="3">
        <f t="shared" si="0"/>
        <v>680.02559999999994</v>
      </c>
      <c r="H121" s="3">
        <f t="shared" si="1"/>
        <v>0.45000000000004547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71</v>
      </c>
      <c r="D122" s="2">
        <f>'PR-RAS'!E126</f>
        <v>799.45</v>
      </c>
      <c r="E122" s="2">
        <v>0</v>
      </c>
      <c r="F122" s="2">
        <v>0</v>
      </c>
      <c r="G122" s="3">
        <f t="shared" si="0"/>
        <v>202.05790000000002</v>
      </c>
      <c r="H122" s="3">
        <f t="shared" si="1"/>
        <v>0.45000000000004547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71</v>
      </c>
      <c r="D123" s="2">
        <f>'PR-RAS'!E127</f>
        <v>799.45</v>
      </c>
      <c r="E123" s="2">
        <v>0</v>
      </c>
      <c r="F123" s="2">
        <v>0</v>
      </c>
      <c r="G123" s="3">
        <f t="shared" si="0"/>
        <v>203.7278</v>
      </c>
      <c r="H123" s="3">
        <f t="shared" si="1"/>
        <v>0.45000000000004547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1465.66</v>
      </c>
      <c r="D125" s="2">
        <f>'PR-RAS'!E129</f>
        <v>1265.6600000000001</v>
      </c>
      <c r="E125" s="2">
        <v>0</v>
      </c>
      <c r="F125" s="2">
        <v>0</v>
      </c>
      <c r="G125" s="3">
        <f t="shared" si="0"/>
        <v>495.62552000000005</v>
      </c>
      <c r="H125" s="3">
        <f t="shared" si="1"/>
        <v>0.67999999999983629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1465.66</v>
      </c>
      <c r="D126" s="2">
        <f>'PR-RAS'!E130</f>
        <v>1265.6600000000001</v>
      </c>
      <c r="E126" s="2">
        <v>0</v>
      </c>
      <c r="F126" s="2">
        <v>0</v>
      </c>
      <c r="G126" s="3">
        <f t="shared" si="0"/>
        <v>499.62250000000006</v>
      </c>
      <c r="H126" s="3">
        <f t="shared" si="1"/>
        <v>0.67999999999983629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47146.229999999996</v>
      </c>
      <c r="D130" s="2">
        <f>'PR-RAS'!E134</f>
        <v>61223.89</v>
      </c>
      <c r="E130" s="2">
        <v>0</v>
      </c>
      <c r="F130" s="2">
        <v>0</v>
      </c>
      <c r="G130" s="3">
        <f t="shared" si="0"/>
        <v>21877.62729</v>
      </c>
      <c r="H130" s="3">
        <f t="shared" si="1"/>
        <v>0.33999999999650754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47146.229999999996</v>
      </c>
      <c r="D131" s="2">
        <f>'PR-RAS'!E135</f>
        <v>61223.89</v>
      </c>
      <c r="E131" s="2">
        <v>0</v>
      </c>
      <c r="F131" s="2">
        <v>0</v>
      </c>
      <c r="G131" s="3">
        <f t="shared" si="0"/>
        <v>22047.221300000001</v>
      </c>
      <c r="H131" s="3">
        <f t="shared" si="1"/>
        <v>0.33999999999650754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42531.13</v>
      </c>
      <c r="D132" s="2">
        <f>'PR-RAS'!E136</f>
        <v>51482.74</v>
      </c>
      <c r="E132" s="2">
        <v>0</v>
      </c>
      <c r="F132" s="2">
        <v>0</v>
      </c>
      <c r="G132" s="3">
        <f t="shared" si="0"/>
        <v>19060.055909999999</v>
      </c>
      <c r="H132" s="3">
        <f t="shared" si="1"/>
        <v>0.38999999999941792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4615.1000000000004</v>
      </c>
      <c r="D133" s="2">
        <f>'PR-RAS'!E137</f>
        <v>9741.15</v>
      </c>
      <c r="E133" s="2">
        <v>0</v>
      </c>
      <c r="F133" s="2">
        <v>0</v>
      </c>
      <c r="G133" s="3">
        <f t="shared" si="0"/>
        <v>3180.8568000000005</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712249.33</v>
      </c>
      <c r="D148" s="2">
        <f>'PR-RAS'!E152</f>
        <v>831292.19</v>
      </c>
      <c r="E148" s="2">
        <v>0</v>
      </c>
      <c r="F148" s="2">
        <v>0</v>
      </c>
      <c r="G148" s="3">
        <f t="shared" si="0"/>
        <v>349100.55536999996</v>
      </c>
      <c r="H148" s="3">
        <f t="shared" si="1"/>
        <v>0.51999999990221113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611108.79</v>
      </c>
      <c r="D149" s="2">
        <f>'PR-RAS'!E153</f>
        <v>727015.7</v>
      </c>
      <c r="E149" s="2">
        <v>0</v>
      </c>
      <c r="F149" s="2">
        <v>0</v>
      </c>
      <c r="G149" s="3">
        <f t="shared" si="0"/>
        <v>305640.74812</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506062.72000000003</v>
      </c>
      <c r="D150" s="2">
        <f>'PR-RAS'!E154</f>
        <v>605625.63</v>
      </c>
      <c r="E150" s="2">
        <v>0</v>
      </c>
      <c r="F150" s="2">
        <v>0</v>
      </c>
      <c r="G150" s="3">
        <f t="shared" si="0"/>
        <v>255879.78301999997</v>
      </c>
      <c r="H150" s="3">
        <f t="shared" si="1"/>
        <v>0.6499999999650754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497170.08</v>
      </c>
      <c r="D151" s="2">
        <f>'PR-RAS'!E155</f>
        <v>588910.75</v>
      </c>
      <c r="E151" s="2">
        <v>0</v>
      </c>
      <c r="F151" s="2">
        <v>0</v>
      </c>
      <c r="G151" s="3">
        <f t="shared" si="0"/>
        <v>251248.73699999999</v>
      </c>
      <c r="H151" s="3">
        <f t="shared" si="1"/>
        <v>0.33000000001629815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7698.89</v>
      </c>
      <c r="D153" s="2">
        <f>'PR-RAS'!E157</f>
        <v>13312.85</v>
      </c>
      <c r="E153" s="2">
        <v>0</v>
      </c>
      <c r="F153" s="2">
        <v>0</v>
      </c>
      <c r="G153" s="3">
        <f t="shared" si="0"/>
        <v>5217.3376800000005</v>
      </c>
      <c r="H153" s="3">
        <f t="shared" si="1"/>
        <v>0.25999999999930878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1193.75</v>
      </c>
      <c r="D154" s="2">
        <f>'PR-RAS'!E158</f>
        <v>3402.03</v>
      </c>
      <c r="E154" s="2">
        <v>0</v>
      </c>
      <c r="F154" s="2">
        <v>0</v>
      </c>
      <c r="G154" s="3">
        <f t="shared" si="0"/>
        <v>1223.6649300000001</v>
      </c>
      <c r="H154" s="3">
        <f t="shared" si="1"/>
        <v>0.28000000000020009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21679.32</v>
      </c>
      <c r="D155" s="2">
        <f>'PR-RAS'!E159</f>
        <v>21343.11</v>
      </c>
      <c r="E155" s="2">
        <v>0</v>
      </c>
      <c r="F155" s="2">
        <v>0</v>
      </c>
      <c r="G155" s="3">
        <f t="shared" si="0"/>
        <v>9912.2931599999993</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83366.75</v>
      </c>
      <c r="D156" s="2">
        <f>'PR-RAS'!E160</f>
        <v>100046.96</v>
      </c>
      <c r="E156" s="2">
        <v>0</v>
      </c>
      <c r="F156" s="2">
        <v>0</v>
      </c>
      <c r="G156" s="3">
        <f t="shared" si="0"/>
        <v>43936.40385000001</v>
      </c>
      <c r="H156" s="3">
        <f t="shared" si="1"/>
        <v>0.28999999999359716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83366.75</v>
      </c>
      <c r="D158" s="2">
        <f>'PR-RAS'!E162</f>
        <v>100046.96</v>
      </c>
      <c r="E158" s="2">
        <v>0</v>
      </c>
      <c r="F158" s="2">
        <v>0</v>
      </c>
      <c r="G158" s="3">
        <f t="shared" si="0"/>
        <v>44503.325190000003</v>
      </c>
      <c r="H158" s="3">
        <f t="shared" si="1"/>
        <v>0.28999999999359716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94817.489999999991</v>
      </c>
      <c r="D160" s="2">
        <f>'PR-RAS'!E164</f>
        <v>98760.67</v>
      </c>
      <c r="E160" s="2">
        <v>0</v>
      </c>
      <c r="F160" s="2">
        <v>0</v>
      </c>
      <c r="G160" s="3">
        <f t="shared" si="0"/>
        <v>46481.873969999993</v>
      </c>
      <c r="H160" s="3">
        <f t="shared" si="1"/>
        <v>0.819999999992433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13987.05</v>
      </c>
      <c r="D161" s="2">
        <f>'PR-RAS'!E165</f>
        <v>15312.9</v>
      </c>
      <c r="E161" s="2">
        <v>0</v>
      </c>
      <c r="F161" s="2">
        <v>0</v>
      </c>
      <c r="G161" s="3">
        <f t="shared" si="0"/>
        <v>7138.0559999999996</v>
      </c>
      <c r="H161" s="3">
        <f t="shared" si="1"/>
        <v>0.1499999999996362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1254.48</v>
      </c>
      <c r="D162" s="2">
        <f>'PR-RAS'!E166</f>
        <v>2130.89</v>
      </c>
      <c r="E162" s="2">
        <v>0</v>
      </c>
      <c r="F162" s="2">
        <v>0</v>
      </c>
      <c r="G162" s="3">
        <f t="shared" si="0"/>
        <v>888.11786000000006</v>
      </c>
      <c r="H162" s="3">
        <f t="shared" si="1"/>
        <v>0.59000000000014552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11996.06</v>
      </c>
      <c r="D163" s="2">
        <f>'PR-RAS'!E167</f>
        <v>12737.23</v>
      </c>
      <c r="E163" s="2">
        <v>0</v>
      </c>
      <c r="F163" s="2">
        <v>0</v>
      </c>
      <c r="G163" s="3">
        <f t="shared" si="0"/>
        <v>6070.2242399999996</v>
      </c>
      <c r="H163" s="3">
        <f t="shared" si="1"/>
        <v>0.28999999999905413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242.51</v>
      </c>
      <c r="D164" s="2">
        <f>'PR-RAS'!E168</f>
        <v>100</v>
      </c>
      <c r="E164" s="2">
        <v>0</v>
      </c>
      <c r="F164" s="2">
        <v>0</v>
      </c>
      <c r="G164" s="3">
        <f t="shared" si="0"/>
        <v>72.129130000000004</v>
      </c>
      <c r="H164" s="3">
        <f t="shared" si="1"/>
        <v>0.49000000000000909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494</v>
      </c>
      <c r="D165" s="2">
        <f>'PR-RAS'!E169</f>
        <v>344.78</v>
      </c>
      <c r="E165" s="2">
        <v>0</v>
      </c>
      <c r="F165" s="2">
        <v>0</v>
      </c>
      <c r="G165" s="3">
        <f t="shared" si="0"/>
        <v>194.10383999999999</v>
      </c>
      <c r="H165" s="3">
        <f t="shared" si="1"/>
        <v>0.22000000000002728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47884.28</v>
      </c>
      <c r="D166" s="2">
        <f>'PR-RAS'!E170</f>
        <v>56041.27</v>
      </c>
      <c r="E166" s="2">
        <v>0</v>
      </c>
      <c r="F166" s="2">
        <v>0</v>
      </c>
      <c r="G166" s="3">
        <f t="shared" si="0"/>
        <v>26394.525300000001</v>
      </c>
      <c r="H166" s="3">
        <f t="shared" si="1"/>
        <v>0.54999999999563443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3855.73</v>
      </c>
      <c r="D167" s="2">
        <f>'PR-RAS'!E171</f>
        <v>3670.97</v>
      </c>
      <c r="E167" s="2">
        <v>0</v>
      </c>
      <c r="F167" s="2">
        <v>0</v>
      </c>
      <c r="G167" s="3">
        <f t="shared" si="0"/>
        <v>1858.81322</v>
      </c>
      <c r="H167" s="3">
        <f t="shared" si="1"/>
        <v>0.3000000000001819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26282.92</v>
      </c>
      <c r="D168" s="2">
        <f>'PR-RAS'!E172</f>
        <v>25956.85</v>
      </c>
      <c r="E168" s="2">
        <v>0</v>
      </c>
      <c r="F168" s="2">
        <v>0</v>
      </c>
      <c r="G168" s="3">
        <f t="shared" si="0"/>
        <v>13058.83554</v>
      </c>
      <c r="H168" s="3">
        <f t="shared" si="1"/>
        <v>0.23000000000320142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16014.62</v>
      </c>
      <c r="D169" s="2">
        <f>'PR-RAS'!E173</f>
        <v>24438.22</v>
      </c>
      <c r="E169" s="2">
        <v>0</v>
      </c>
      <c r="F169" s="2">
        <v>0</v>
      </c>
      <c r="G169" s="3">
        <f t="shared" si="0"/>
        <v>10901.698080000002</v>
      </c>
      <c r="H169" s="3">
        <f t="shared" si="1"/>
        <v>0.6000000000003638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1213.69</v>
      </c>
      <c r="D170" s="2">
        <f>'PR-RAS'!E174</f>
        <v>966.96</v>
      </c>
      <c r="E170" s="2">
        <v>0</v>
      </c>
      <c r="F170" s="2">
        <v>0</v>
      </c>
      <c r="G170" s="3">
        <f t="shared" si="0"/>
        <v>531.94609000000003</v>
      </c>
      <c r="H170" s="3">
        <f t="shared" si="1"/>
        <v>0.34999999999990905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392.93</v>
      </c>
      <c r="D171" s="2">
        <f>'PR-RAS'!E175</f>
        <v>961.03</v>
      </c>
      <c r="E171" s="2">
        <v>0</v>
      </c>
      <c r="F171" s="2">
        <v>0</v>
      </c>
      <c r="G171" s="3">
        <f t="shared" si="0"/>
        <v>393.54829999999998</v>
      </c>
      <c r="H171" s="3">
        <f t="shared" si="1"/>
        <v>9.9999999999965894E-2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124.39</v>
      </c>
      <c r="D173" s="2">
        <f>'PR-RAS'!E177</f>
        <v>47.24</v>
      </c>
      <c r="E173" s="2">
        <v>0</v>
      </c>
      <c r="F173" s="2">
        <v>0</v>
      </c>
      <c r="G173" s="3">
        <f t="shared" si="0"/>
        <v>37.64564</v>
      </c>
      <c r="H173" s="3">
        <f t="shared" si="1"/>
        <v>0.63000000000000256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21902.23</v>
      </c>
      <c r="D174" s="2">
        <f>'PR-RAS'!E178</f>
        <v>21795.94</v>
      </c>
      <c r="E174" s="2">
        <v>0</v>
      </c>
      <c r="F174" s="2">
        <v>0</v>
      </c>
      <c r="G174" s="3">
        <f t="shared" si="0"/>
        <v>11330.481029999999</v>
      </c>
      <c r="H174" s="3">
        <f t="shared" si="1"/>
        <v>0.29000000000087311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3444.91</v>
      </c>
      <c r="D175" s="2">
        <f>'PR-RAS'!E179</f>
        <v>2719.43</v>
      </c>
      <c r="E175" s="2">
        <v>0</v>
      </c>
      <c r="F175" s="2">
        <v>0</v>
      </c>
      <c r="G175" s="3">
        <f t="shared" si="0"/>
        <v>1545.7759799999999</v>
      </c>
      <c r="H175" s="3">
        <f t="shared" si="1"/>
        <v>0.51999999999998181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6554.65</v>
      </c>
      <c r="D176" s="2">
        <f>'PR-RAS'!E180</f>
        <v>7758.8</v>
      </c>
      <c r="E176" s="2">
        <v>0</v>
      </c>
      <c r="F176" s="2">
        <v>0</v>
      </c>
      <c r="G176" s="3">
        <f t="shared" si="0"/>
        <v>3862.6437499999997</v>
      </c>
      <c r="H176" s="3">
        <f t="shared" si="1"/>
        <v>0.5500000000001819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880</v>
      </c>
      <c r="D177" s="2">
        <f>'PR-RAS'!E181</f>
        <v>0</v>
      </c>
      <c r="E177" s="2">
        <v>0</v>
      </c>
      <c r="F177" s="2">
        <v>0</v>
      </c>
      <c r="G177" s="3">
        <f t="shared" si="0"/>
        <v>154.88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2247.09</v>
      </c>
      <c r="D178" s="2">
        <f>'PR-RAS'!E182</f>
        <v>2335.02</v>
      </c>
      <c r="E178" s="2">
        <v>0</v>
      </c>
      <c r="F178" s="2">
        <v>0</v>
      </c>
      <c r="G178" s="3">
        <f t="shared" si="0"/>
        <v>1224.3320099999999</v>
      </c>
      <c r="H178" s="3">
        <f t="shared" si="1"/>
        <v>0.11000000000012733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2716.1</v>
      </c>
      <c r="D179" s="2">
        <f>'PR-RAS'!E183</f>
        <v>2755.28</v>
      </c>
      <c r="E179" s="2">
        <v>0</v>
      </c>
      <c r="F179" s="2">
        <v>0</v>
      </c>
      <c r="G179" s="3">
        <f t="shared" si="0"/>
        <v>1464.34548</v>
      </c>
      <c r="H179" s="3">
        <f t="shared" si="1"/>
        <v>0.38000000000010914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2138.65</v>
      </c>
      <c r="D180" s="2">
        <f>'PR-RAS'!E184</f>
        <v>2704.06</v>
      </c>
      <c r="E180" s="2">
        <v>0</v>
      </c>
      <c r="F180" s="2">
        <v>0</v>
      </c>
      <c r="G180" s="3">
        <f t="shared" si="0"/>
        <v>1350.87183</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243.44</v>
      </c>
      <c r="D181" s="2">
        <f>'PR-RAS'!E185</f>
        <v>75</v>
      </c>
      <c r="E181" s="2">
        <v>0</v>
      </c>
      <c r="F181" s="2">
        <v>0</v>
      </c>
      <c r="G181" s="3">
        <f t="shared" si="0"/>
        <v>70.819199999999995</v>
      </c>
      <c r="H181" s="3">
        <f t="shared" si="1"/>
        <v>0.43999999999999773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3610.84</v>
      </c>
      <c r="D182" s="2">
        <f>'PR-RAS'!E186</f>
        <v>3257.18</v>
      </c>
      <c r="E182" s="2">
        <v>0</v>
      </c>
      <c r="F182" s="2">
        <v>0</v>
      </c>
      <c r="G182" s="3">
        <f t="shared" si="0"/>
        <v>1832.6612</v>
      </c>
      <c r="H182" s="3">
        <f t="shared" si="1"/>
        <v>0.33999999999969077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66.55</v>
      </c>
      <c r="D183" s="2">
        <f>'PR-RAS'!E187</f>
        <v>191.17</v>
      </c>
      <c r="E183" s="2">
        <v>0</v>
      </c>
      <c r="F183" s="2">
        <v>0</v>
      </c>
      <c r="G183" s="3">
        <f t="shared" si="0"/>
        <v>81.697980000000001</v>
      </c>
      <c r="H183" s="3">
        <f t="shared" si="1"/>
        <v>0.61999999999999034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11043.93</v>
      </c>
      <c r="D190" s="2">
        <f>'PR-RAS'!E194</f>
        <v>5610.5599999999995</v>
      </c>
      <c r="E190" s="2">
        <v>0</v>
      </c>
      <c r="F190" s="2">
        <v>0</v>
      </c>
      <c r="G190" s="3">
        <f t="shared" si="0"/>
        <v>4208.0944499999996</v>
      </c>
      <c r="H190" s="3">
        <f t="shared" si="1"/>
        <v>0.51000000000021828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571.41</v>
      </c>
      <c r="D192" s="2">
        <f>'PR-RAS'!E196</f>
        <v>667.59</v>
      </c>
      <c r="E192" s="2">
        <v>0</v>
      </c>
      <c r="F192" s="2">
        <v>0</v>
      </c>
      <c r="G192" s="3">
        <f t="shared" si="0"/>
        <v>364.15869000000004</v>
      </c>
      <c r="H192" s="3">
        <f t="shared" si="1"/>
        <v>0.81999999999993634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55.04</v>
      </c>
      <c r="D193" s="2">
        <f>'PR-RAS'!E197</f>
        <v>51.88</v>
      </c>
      <c r="E193" s="2">
        <v>0</v>
      </c>
      <c r="F193" s="2">
        <v>0</v>
      </c>
      <c r="G193" s="3">
        <f t="shared" si="0"/>
        <v>30.489600000000003</v>
      </c>
      <c r="H193" s="3">
        <f t="shared" si="1"/>
        <v>0.15999999999999659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201.36</v>
      </c>
      <c r="D194" s="2">
        <f>'PR-RAS'!E198</f>
        <v>220</v>
      </c>
      <c r="E194" s="2">
        <v>0</v>
      </c>
      <c r="F194" s="2">
        <v>0</v>
      </c>
      <c r="G194" s="3">
        <f t="shared" si="0"/>
        <v>123.78248000000001</v>
      </c>
      <c r="H194" s="3">
        <f t="shared" si="1"/>
        <v>0.36000000000001364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2115.44</v>
      </c>
      <c r="D195" s="2">
        <f>'PR-RAS'!E199</f>
        <v>2625.1</v>
      </c>
      <c r="E195" s="2">
        <v>0</v>
      </c>
      <c r="F195" s="2">
        <v>0</v>
      </c>
      <c r="G195" s="3">
        <f t="shared" si="0"/>
        <v>1428.93416</v>
      </c>
      <c r="H195" s="3">
        <f t="shared" si="1"/>
        <v>0.53999999999996362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8100.68</v>
      </c>
      <c r="D197" s="2">
        <f>'PR-RAS'!E201</f>
        <v>2045.99</v>
      </c>
      <c r="E197" s="2">
        <v>0</v>
      </c>
      <c r="F197" s="2">
        <v>0</v>
      </c>
      <c r="G197" s="3">
        <f t="shared" si="0"/>
        <v>2389.76136</v>
      </c>
      <c r="H197" s="3">
        <f t="shared" si="1"/>
        <v>0.32999999999969987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42.11</v>
      </c>
      <c r="D198" s="2">
        <f>'PR-RAS'!E202</f>
        <v>5.0999999999999996</v>
      </c>
      <c r="E198" s="2">
        <v>0</v>
      </c>
      <c r="F198" s="2">
        <v>0</v>
      </c>
      <c r="G198" s="3">
        <f t="shared" si="0"/>
        <v>10.305070000000001</v>
      </c>
      <c r="H198" s="3">
        <f t="shared" si="1"/>
        <v>0.20999999999999908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42.11</v>
      </c>
      <c r="D212" s="2">
        <f>'PR-RAS'!E216</f>
        <v>5.0999999999999996</v>
      </c>
      <c r="E212" s="2">
        <v>0</v>
      </c>
      <c r="F212" s="2">
        <v>0</v>
      </c>
      <c r="G212" s="3">
        <f t="shared" si="0"/>
        <v>11.037409999999999</v>
      </c>
      <c r="H212" s="3">
        <f t="shared" si="1"/>
        <v>0.20999999999999908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8.93</v>
      </c>
      <c r="D215" s="2">
        <f>'PR-RAS'!E219</f>
        <v>0</v>
      </c>
      <c r="E215" s="2">
        <v>0</v>
      </c>
      <c r="F215" s="2">
        <v>0</v>
      </c>
      <c r="G215" s="3">
        <f t="shared" si="0"/>
        <v>1.9110199999999999</v>
      </c>
      <c r="H215" s="3">
        <f t="shared" si="1"/>
        <v>7.0000000000000284E-2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33.18</v>
      </c>
      <c r="D216" s="2">
        <f>'PR-RAS'!E220</f>
        <v>5.0999999999999996</v>
      </c>
      <c r="E216" s="2">
        <v>0</v>
      </c>
      <c r="F216" s="2">
        <v>0</v>
      </c>
      <c r="G216" s="3">
        <f t="shared" si="0"/>
        <v>9.3266999999999989</v>
      </c>
      <c r="H216" s="3">
        <f t="shared" si="1"/>
        <v>0.27999999999999936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233.95</v>
      </c>
      <c r="D226" s="2">
        <f>'PR-RAS'!E230</f>
        <v>72.819999999999993</v>
      </c>
      <c r="E226" s="2">
        <v>0</v>
      </c>
      <c r="F226" s="2">
        <v>0</v>
      </c>
      <c r="G226" s="3">
        <f t="shared" si="0"/>
        <v>85.407749999999993</v>
      </c>
      <c r="H226" s="3">
        <f t="shared" si="1"/>
        <v>0.23000000000001819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233.95</v>
      </c>
      <c r="D253" s="2">
        <f>'PR-RAS'!E257</f>
        <v>72.819999999999993</v>
      </c>
      <c r="E253" s="2">
        <v>0</v>
      </c>
      <c r="F253" s="2">
        <v>0</v>
      </c>
      <c r="G253" s="3">
        <f t="shared" si="0"/>
        <v>95.656679999999994</v>
      </c>
      <c r="H253" s="3">
        <f t="shared" si="1"/>
        <v>0.23000000000001819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233.95</v>
      </c>
      <c r="D254" s="2">
        <f>'PR-RAS'!E258</f>
        <v>72.819999999999993</v>
      </c>
      <c r="E254" s="2">
        <v>0</v>
      </c>
      <c r="F254" s="2">
        <v>0</v>
      </c>
      <c r="G254" s="3">
        <f t="shared" si="0"/>
        <v>96.036269999999988</v>
      </c>
      <c r="H254" s="3">
        <f t="shared" si="1"/>
        <v>0.23000000000001819</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5848.99</v>
      </c>
      <c r="D258" s="2">
        <f>'PR-RAS'!E262</f>
        <v>5230.8999999999996</v>
      </c>
      <c r="E258" s="2">
        <v>0</v>
      </c>
      <c r="F258" s="2">
        <v>0</v>
      </c>
      <c r="G258" s="3">
        <f t="shared" si="0"/>
        <v>4191.8730299999997</v>
      </c>
      <c r="H258" s="3">
        <f t="shared" si="1"/>
        <v>0.11000000000058208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5848.99</v>
      </c>
      <c r="D265" s="2">
        <f>'PR-RAS'!E269</f>
        <v>5230.8999999999996</v>
      </c>
      <c r="E265" s="2">
        <v>0</v>
      </c>
      <c r="F265" s="2">
        <v>0</v>
      </c>
      <c r="G265" s="3">
        <f t="shared" si="0"/>
        <v>4306.0485600000002</v>
      </c>
      <c r="H265" s="3">
        <f t="shared" si="1"/>
        <v>0.11000000000058208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5848.99</v>
      </c>
      <c r="D267" s="2">
        <f>'PR-RAS'!E271</f>
        <v>5230.8999999999996</v>
      </c>
      <c r="E267" s="2">
        <v>0</v>
      </c>
      <c r="F267" s="2">
        <v>0</v>
      </c>
      <c r="G267" s="3">
        <f t="shared" si="0"/>
        <v>4338.6701400000002</v>
      </c>
      <c r="H267" s="3">
        <f t="shared" si="1"/>
        <v>0.11000000000058208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198</v>
      </c>
      <c r="D269" s="2">
        <f>'PR-RAS'!E273</f>
        <v>207</v>
      </c>
      <c r="E269" s="2">
        <v>0</v>
      </c>
      <c r="F269" s="2">
        <v>0</v>
      </c>
      <c r="G269" s="3">
        <f t="shared" si="0"/>
        <v>164.01600000000002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198</v>
      </c>
      <c r="D270" s="2">
        <f>'PR-RAS'!E274</f>
        <v>207</v>
      </c>
      <c r="E270" s="2">
        <v>0</v>
      </c>
      <c r="F270" s="2">
        <v>0</v>
      </c>
      <c r="G270" s="3">
        <f t="shared" si="0"/>
        <v>164.62800000000001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198</v>
      </c>
      <c r="D272" s="2">
        <f>'PR-RAS'!E276</f>
        <v>207</v>
      </c>
      <c r="E272" s="2">
        <v>0</v>
      </c>
      <c r="F272" s="2">
        <v>0</v>
      </c>
      <c r="G272" s="3">
        <f t="shared" si="0"/>
        <v>165.852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712249.33</v>
      </c>
      <c r="D295" s="2">
        <f>'PR-RAS'!E299</f>
        <v>831292.19</v>
      </c>
      <c r="E295" s="2">
        <v>0</v>
      </c>
      <c r="F295" s="2">
        <v>0</v>
      </c>
      <c r="G295" s="3">
        <f t="shared" si="12"/>
        <v>698201.11073999992</v>
      </c>
      <c r="H295" s="3">
        <f t="shared" si="13"/>
        <v>0.51999999990221113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4601.2199999999721</v>
      </c>
      <c r="D296" s="2">
        <f>'PR-RAS'!E300</f>
        <v>0</v>
      </c>
      <c r="E296" s="2">
        <v>0</v>
      </c>
      <c r="F296" s="2">
        <v>0</v>
      </c>
      <c r="G296" s="3">
        <f t="shared" si="12"/>
        <v>1357.3598999999917</v>
      </c>
      <c r="H296" s="3">
        <f t="shared" si="13"/>
        <v>0.21999999997206032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48453.769999999902</v>
      </c>
      <c r="E297" s="2">
        <v>0</v>
      </c>
      <c r="F297" s="2">
        <v>0</v>
      </c>
      <c r="G297" s="3">
        <f t="shared" si="12"/>
        <v>28684.63183999994</v>
      </c>
      <c r="H297" s="3">
        <f t="shared" si="13"/>
        <v>0.23000000009778887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5016.62</v>
      </c>
      <c r="D299" s="2">
        <f>'PR-RAS'!E303</f>
        <v>7478.48</v>
      </c>
      <c r="E299" s="2">
        <v>0</v>
      </c>
      <c r="F299" s="2">
        <v>0</v>
      </c>
      <c r="G299" s="3">
        <f t="shared" si="12"/>
        <v>5952.126839999999</v>
      </c>
      <c r="H299" s="3">
        <f t="shared" si="13"/>
        <v>0.85999999999967258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387.5</v>
      </c>
      <c r="D300" s="2">
        <f>'PR-RAS'!E304</f>
        <v>61291.76</v>
      </c>
      <c r="E300" s="2">
        <v>0</v>
      </c>
      <c r="F300" s="2">
        <v>0</v>
      </c>
      <c r="G300" s="3">
        <f t="shared" si="12"/>
        <v>36768.33498</v>
      </c>
      <c r="H300" s="3">
        <f t="shared" si="13"/>
        <v>0.73999999999796273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82</v>
      </c>
      <c r="D301" s="2">
        <f>'PR-RAS'!E305</f>
        <v>2297.16</v>
      </c>
      <c r="E301" s="2">
        <v>0</v>
      </c>
      <c r="F301" s="2">
        <v>0</v>
      </c>
      <c r="G301" s="3">
        <f t="shared" si="12"/>
        <v>1402.896</v>
      </c>
      <c r="H301" s="3">
        <f t="shared" si="13"/>
        <v>0.15999999999985448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7063.0800000000008</v>
      </c>
      <c r="D355" s="2">
        <f>'PR-RAS'!E360</f>
        <v>11124.529999999999</v>
      </c>
      <c r="E355" s="2">
        <v>0</v>
      </c>
      <c r="F355" s="2">
        <v>0</v>
      </c>
      <c r="G355" s="3">
        <f t="shared" si="12"/>
        <v>10376.49756</v>
      </c>
      <c r="H355" s="3">
        <f t="shared" si="13"/>
        <v>0.55000000000200089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7063.0800000000008</v>
      </c>
      <c r="D368" s="2">
        <f>'PR-RAS'!E373</f>
        <v>11124.529999999999</v>
      </c>
      <c r="E368" s="2">
        <v>0</v>
      </c>
      <c r="F368" s="2">
        <v>0</v>
      </c>
      <c r="G368" s="3">
        <f t="shared" si="12"/>
        <v>10757.55538</v>
      </c>
      <c r="H368" s="3">
        <f t="shared" si="13"/>
        <v>0.55000000000200089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5027.4400000000005</v>
      </c>
      <c r="D374" s="2">
        <f>'PR-RAS'!E379</f>
        <v>9342.23</v>
      </c>
      <c r="E374" s="2">
        <v>0</v>
      </c>
      <c r="F374" s="2">
        <v>0</v>
      </c>
      <c r="G374" s="3">
        <f t="shared" si="12"/>
        <v>8844.538700000001</v>
      </c>
      <c r="H374" s="3">
        <f t="shared" si="13"/>
        <v>0.67000000000007276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3491.19</v>
      </c>
      <c r="D375" s="2">
        <f>'PR-RAS'!E380</f>
        <v>2599.7800000000002</v>
      </c>
      <c r="E375" s="2">
        <v>0</v>
      </c>
      <c r="F375" s="2">
        <v>0</v>
      </c>
      <c r="G375" s="3">
        <f t="shared" si="12"/>
        <v>3250.3404999999998</v>
      </c>
      <c r="H375" s="3">
        <f t="shared" si="13"/>
        <v>0.40999999999985448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1536.25</v>
      </c>
      <c r="D381" s="2">
        <f>'PR-RAS'!E386</f>
        <v>6742.45</v>
      </c>
      <c r="E381" s="2">
        <v>0</v>
      </c>
      <c r="F381" s="2">
        <v>0</v>
      </c>
      <c r="G381" s="3">
        <f t="shared" si="12"/>
        <v>5708.0370000000003</v>
      </c>
      <c r="H381" s="3">
        <f t="shared" si="13"/>
        <v>0.6999999999998181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2035.64</v>
      </c>
      <c r="D388" s="2">
        <f>'PR-RAS'!E393</f>
        <v>1782.3</v>
      </c>
      <c r="E388" s="2">
        <v>0</v>
      </c>
      <c r="F388" s="2">
        <v>0</v>
      </c>
      <c r="G388" s="3">
        <f t="shared" si="12"/>
        <v>2167.29288</v>
      </c>
      <c r="H388" s="3">
        <f t="shared" si="13"/>
        <v>0.65999999999985448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2035.64</v>
      </c>
      <c r="D389" s="2">
        <f>'PR-RAS'!E394</f>
        <v>1782.3</v>
      </c>
      <c r="E389" s="2">
        <v>0</v>
      </c>
      <c r="F389" s="2">
        <v>0</v>
      </c>
      <c r="G389" s="3">
        <f t="shared" si="12"/>
        <v>2172.8931200000002</v>
      </c>
      <c r="H389" s="3">
        <f t="shared" si="13"/>
        <v>0.65999999999985448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7063.0800000000008</v>
      </c>
      <c r="D413" s="2">
        <f>'PR-RAS'!E418</f>
        <v>11124.529999999999</v>
      </c>
      <c r="E413" s="2">
        <v>0</v>
      </c>
      <c r="F413" s="2">
        <v>0</v>
      </c>
      <c r="G413" s="3">
        <f t="shared" si="12"/>
        <v>12076.60168</v>
      </c>
      <c r="H413" s="3">
        <f t="shared" si="13"/>
        <v>0.55000000000200089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716850.54999999993</v>
      </c>
      <c r="D417" s="2">
        <f>'PR-RAS'!E422</f>
        <v>782838.42</v>
      </c>
      <c r="E417" s="2">
        <v>0</v>
      </c>
      <c r="F417" s="2">
        <v>0</v>
      </c>
      <c r="G417" s="3">
        <f t="shared" si="12"/>
        <v>949531.39424000005</v>
      </c>
      <c r="H417" s="3">
        <f t="shared" si="13"/>
        <v>0.87000000011175871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719312.40999999992</v>
      </c>
      <c r="D418" s="2">
        <f>'PR-RAS'!E423</f>
        <v>842416.72</v>
      </c>
      <c r="E418" s="2">
        <v>0</v>
      </c>
      <c r="F418" s="2">
        <v>0</v>
      </c>
      <c r="G418" s="3">
        <f t="shared" si="12"/>
        <v>1002528.8194499998</v>
      </c>
      <c r="H418" s="3">
        <f t="shared" si="13"/>
        <v>0.68999999994412065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2461.859999999986</v>
      </c>
      <c r="D420" s="2">
        <f>'PR-RAS'!E425</f>
        <v>59578.29999999993</v>
      </c>
      <c r="E420" s="2">
        <v>0</v>
      </c>
      <c r="F420" s="2">
        <v>0</v>
      </c>
      <c r="G420" s="3">
        <f t="shared" si="12"/>
        <v>50958.134739999936</v>
      </c>
      <c r="H420" s="3">
        <f t="shared" si="13"/>
        <v>0.43999999994412065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5016.62</v>
      </c>
      <c r="D422" s="2">
        <f>'PR-RAS'!E427</f>
        <v>7478.48</v>
      </c>
      <c r="E422" s="2">
        <v>0</v>
      </c>
      <c r="F422" s="2">
        <v>0</v>
      </c>
      <c r="G422" s="3">
        <f t="shared" si="12"/>
        <v>8408.8771799999995</v>
      </c>
      <c r="H422" s="3">
        <f t="shared" si="13"/>
        <v>0.85999999999967258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387.5</v>
      </c>
      <c r="D423" s="2">
        <f>'PR-RAS'!E428</f>
        <v>61291.76</v>
      </c>
      <c r="E423" s="2">
        <v>0</v>
      </c>
      <c r="F423" s="2">
        <v>0</v>
      </c>
      <c r="G423" s="3">
        <f t="shared" si="12"/>
        <v>51893.77044</v>
      </c>
      <c r="H423" s="3">
        <f t="shared" si="13"/>
        <v>0.73999999999796273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716850.54999999993</v>
      </c>
      <c r="D637" s="2">
        <f>'PR-RAS'!E643</f>
        <v>782838.42</v>
      </c>
      <c r="E637" s="2">
        <v>0</v>
      </c>
      <c r="F637" s="2">
        <v>0</v>
      </c>
      <c r="G637" s="3">
        <f t="shared" si="14"/>
        <v>1451687.42004</v>
      </c>
      <c r="H637" s="3">
        <f t="shared" si="15"/>
        <v>0.87000000011175871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719312.40999999992</v>
      </c>
      <c r="D638" s="2">
        <f>'PR-RAS'!E644</f>
        <v>842416.72</v>
      </c>
      <c r="E638" s="2">
        <v>0</v>
      </c>
      <c r="F638" s="2">
        <v>0</v>
      </c>
      <c r="G638" s="3">
        <f t="shared" si="14"/>
        <v>1531440.9064499999</v>
      </c>
      <c r="H638" s="3">
        <f t="shared" si="15"/>
        <v>0.68999999994412065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2461.859999999986</v>
      </c>
      <c r="D640" s="2">
        <f>'PR-RAS'!E646</f>
        <v>59578.29999999993</v>
      </c>
      <c r="E640" s="2">
        <v>0</v>
      </c>
      <c r="F640" s="2">
        <v>0</v>
      </c>
      <c r="G640" s="3">
        <f t="shared" si="14"/>
        <v>77714.195939999903</v>
      </c>
      <c r="H640" s="3">
        <f t="shared" si="15"/>
        <v>0.43999999994412065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5016.62</v>
      </c>
      <c r="D642" s="2">
        <f>'PR-RAS'!E648</f>
        <v>7478.48</v>
      </c>
      <c r="E642" s="2">
        <v>0</v>
      </c>
      <c r="F642" s="2">
        <v>0</v>
      </c>
      <c r="G642" s="3">
        <f t="shared" si="14"/>
        <v>12803.064779999999</v>
      </c>
      <c r="H642" s="3">
        <f t="shared" si="15"/>
        <v>0.85999999999967258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7478.4799999999859</v>
      </c>
      <c r="D644" s="2">
        <f>'PR-RAS'!E650</f>
        <v>67056.779999999926</v>
      </c>
      <c r="E644" s="2">
        <v>0</v>
      </c>
      <c r="F644" s="2">
        <v>0</v>
      </c>
      <c r="G644" s="3">
        <f t="shared" si="14"/>
        <v>91043.681719999891</v>
      </c>
      <c r="H644" s="3">
        <f t="shared" si="15"/>
        <v>0.70000000005984475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29689.61</v>
      </c>
      <c r="D647" s="2">
        <f>'PR-RAS'!E654</f>
        <v>20884.48</v>
      </c>
      <c r="E647" s="2">
        <v>0</v>
      </c>
      <c r="F647" s="2">
        <v>0</v>
      </c>
      <c r="G647" s="3">
        <f t="shared" si="14"/>
        <v>46162.236220000006</v>
      </c>
      <c r="H647" s="3">
        <f t="shared" si="15"/>
        <v>0.86999999999898137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29689.61</v>
      </c>
      <c r="D648" s="2">
        <f>'PR-RAS'!E655</f>
        <v>20884.48</v>
      </c>
      <c r="E648" s="2">
        <v>0</v>
      </c>
      <c r="F648" s="2">
        <v>0</v>
      </c>
      <c r="G648" s="3">
        <f t="shared" si="14"/>
        <v>46233.694790000009</v>
      </c>
      <c r="H648" s="3">
        <f t="shared" si="15"/>
        <v>0.86999999999898137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31</v>
      </c>
      <c r="E651" s="2">
        <v>0</v>
      </c>
      <c r="F651" s="2">
        <v>0</v>
      </c>
      <c r="G651" s="3">
        <f t="shared" si="14"/>
        <v>59.800000000000004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24</v>
      </c>
      <c r="E653" s="2">
        <v>0</v>
      </c>
      <c r="F653" s="2">
        <v>0</v>
      </c>
      <c r="G653" s="3">
        <f t="shared" si="14"/>
        <v>46.944000000000003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656026.87</v>
      </c>
      <c r="D676" s="2">
        <f>'PR-RAS'!E683</f>
        <v>708583.72</v>
      </c>
      <c r="E676" s="2">
        <v>0</v>
      </c>
      <c r="F676" s="2">
        <v>0</v>
      </c>
      <c r="G676" s="3">
        <f t="shared" si="14"/>
        <v>1399406.15925</v>
      </c>
      <c r="H676" s="3">
        <f t="shared" si="15"/>
        <v>0.41000000003259629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5122.4799999999996</v>
      </c>
      <c r="D677" s="2">
        <f>'PR-RAS'!E684</f>
        <v>8186.1</v>
      </c>
      <c r="E677" s="2">
        <v>0</v>
      </c>
      <c r="F677" s="2">
        <v>0</v>
      </c>
      <c r="G677" s="3">
        <f t="shared" si="14"/>
        <v>14530.403680000001</v>
      </c>
      <c r="H677" s="3">
        <f t="shared" si="15"/>
        <v>0.57999999999992724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1663.21</v>
      </c>
      <c r="D678" s="2">
        <f>'PR-RAS'!E685</f>
        <v>0</v>
      </c>
      <c r="E678" s="2">
        <v>0</v>
      </c>
      <c r="F678" s="2">
        <v>0</v>
      </c>
      <c r="G678" s="3">
        <f t="shared" si="14"/>
        <v>1125.9931700000002</v>
      </c>
      <c r="H678" s="3">
        <f t="shared" si="15"/>
        <v>0.21000000000003638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4007.86</v>
      </c>
      <c r="D717" s="2">
        <f>'PR-RAS'!E724</f>
        <v>1618.66</v>
      </c>
      <c r="E717" s="2">
        <v>0</v>
      </c>
      <c r="F717" s="2">
        <v>0</v>
      </c>
      <c r="G717" s="3">
        <f t="shared" si="14"/>
        <v>5187.5488800000003</v>
      </c>
      <c r="H717" s="3">
        <f t="shared" si="15"/>
        <v>0.47999999999979082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2206.3200000000002</v>
      </c>
      <c r="D726" s="2">
        <f>'PR-RAS'!E733</f>
        <v>3403.6</v>
      </c>
      <c r="E726" s="2">
        <v>0</v>
      </c>
      <c r="F726" s="2">
        <v>0</v>
      </c>
      <c r="G726" s="3">
        <f t="shared" si="14"/>
        <v>6534.8019999999997</v>
      </c>
      <c r="H726" s="3">
        <f t="shared" si="15"/>
        <v>0.72000000000025466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11996.06</v>
      </c>
      <c r="D727" s="2">
        <f>'PR-RAS'!E734</f>
        <v>12737.23</v>
      </c>
      <c r="E727" s="2">
        <v>0</v>
      </c>
      <c r="F727" s="2">
        <v>0</v>
      </c>
      <c r="G727" s="3">
        <f t="shared" si="14"/>
        <v>27203.597519999996</v>
      </c>
      <c r="H727" s="3">
        <f t="shared" si="15"/>
        <v>0.28999999999905413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604.82000000000005</v>
      </c>
      <c r="D729" s="2">
        <f>'PR-RAS'!E736</f>
        <v>1605.31</v>
      </c>
      <c r="E729" s="2">
        <v>0</v>
      </c>
      <c r="F729" s="2">
        <v>0</v>
      </c>
      <c r="G729" s="3">
        <f t="shared" si="14"/>
        <v>2777.64032</v>
      </c>
      <c r="H729" s="3">
        <f t="shared" si="15"/>
        <v>0.48999999999989541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155</v>
      </c>
      <c r="D731" s="2">
        <f>'PR-RAS'!E738</f>
        <v>75</v>
      </c>
      <c r="E731" s="2">
        <v>0</v>
      </c>
      <c r="F731" s="2">
        <v>0</v>
      </c>
      <c r="G731" s="3">
        <f t="shared" si="14"/>
        <v>222.65</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5848.99</v>
      </c>
      <c r="D848" s="2">
        <f>'PR-RAS'!E855</f>
        <v>5230.8999999999996</v>
      </c>
      <c r="E848" s="2">
        <v>0</v>
      </c>
      <c r="F848" s="2">
        <v>0</v>
      </c>
      <c r="G848" s="3">
        <f t="shared" si="34"/>
        <v>13815.239129999998</v>
      </c>
      <c r="H848" s="3">
        <f t="shared" si="35"/>
        <v>0.11000000000058208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3753534.55</v>
      </c>
      <c r="D1011" s="7">
        <f>BILANCA!E6</f>
        <v>3738482.38</v>
      </c>
      <c r="E1011" s="7">
        <v>0</v>
      </c>
      <c r="F1011" s="7">
        <v>0</v>
      </c>
      <c r="G1011" s="8">
        <f t="shared" ref="G1011:G1306" si="38">B1011/1000*C1011+B1011/500*D1011</f>
        <v>11230.499309999999</v>
      </c>
      <c r="H1011" s="8">
        <f t="shared" si="35"/>
        <v>0.83000000007450581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3753064.9</v>
      </c>
      <c r="D1012" s="2">
        <f>BILANCA!E7</f>
        <v>3677142.53</v>
      </c>
      <c r="E1012" s="2">
        <v>0</v>
      </c>
      <c r="F1012" s="2">
        <v>0</v>
      </c>
      <c r="G1012" s="3">
        <f t="shared" si="38"/>
        <v>22214.699919999999</v>
      </c>
      <c r="H1012" s="3">
        <f t="shared" si="35"/>
        <v>0.57000000029802322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27574.48</v>
      </c>
      <c r="D1013" s="2">
        <f>BILANCA!E8</f>
        <v>27574.48</v>
      </c>
      <c r="E1013" s="2">
        <v>0</v>
      </c>
      <c r="F1013" s="2">
        <v>0</v>
      </c>
      <c r="G1013" s="3">
        <f t="shared" si="38"/>
        <v>248.17032</v>
      </c>
      <c r="H1013" s="3">
        <f t="shared" si="35"/>
        <v>0.95999999999912689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27574.48</v>
      </c>
      <c r="D1014" s="2">
        <f>BILANCA!E9</f>
        <v>27574.48</v>
      </c>
      <c r="E1014" s="2">
        <v>0</v>
      </c>
      <c r="F1014" s="2">
        <v>0</v>
      </c>
      <c r="G1014" s="3">
        <f t="shared" si="38"/>
        <v>330.89376000000004</v>
      </c>
      <c r="H1014" s="3">
        <f t="shared" si="35"/>
        <v>0.95999999999912689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3725490.42</v>
      </c>
      <c r="D1017" s="2">
        <f>BILANCA!E12</f>
        <v>3649568.05</v>
      </c>
      <c r="E1017" s="2">
        <v>0</v>
      </c>
      <c r="F1017" s="2">
        <v>0</v>
      </c>
      <c r="G1017" s="3">
        <f t="shared" si="38"/>
        <v>77172.385639999993</v>
      </c>
      <c r="H1017" s="3">
        <f t="shared" si="35"/>
        <v>0.46999999973922968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3629112</v>
      </c>
      <c r="D1018" s="2">
        <f>BILANCA!E13</f>
        <v>3574318.61</v>
      </c>
      <c r="E1018" s="2">
        <v>0</v>
      </c>
      <c r="F1018" s="2">
        <v>0</v>
      </c>
      <c r="G1018" s="3">
        <f t="shared" si="38"/>
        <v>86221.993759999998</v>
      </c>
      <c r="H1018" s="3">
        <f t="shared" si="35"/>
        <v>0.39000000013038516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3620460.68</v>
      </c>
      <c r="D1020" s="2">
        <f>BILANCA!E15</f>
        <v>3620460.68</v>
      </c>
      <c r="E1020" s="2">
        <v>0</v>
      </c>
      <c r="F1020" s="2">
        <v>0</v>
      </c>
      <c r="G1020" s="3">
        <f t="shared" si="38"/>
        <v>108613.8204</v>
      </c>
      <c r="H1020" s="3">
        <f t="shared" si="35"/>
        <v>0.63999999966472387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190752.82</v>
      </c>
      <c r="D1022" s="2">
        <f>BILANCA!E17</f>
        <v>190752.82</v>
      </c>
      <c r="E1022" s="2">
        <v>0</v>
      </c>
      <c r="F1022" s="2">
        <v>0</v>
      </c>
      <c r="G1022" s="3">
        <f t="shared" si="38"/>
        <v>6867.1015200000002</v>
      </c>
      <c r="H1022" s="3">
        <f t="shared" si="35"/>
        <v>0.35999999998603016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182101.5</v>
      </c>
      <c r="D1023" s="2">
        <f>BILANCA!E18</f>
        <v>236894.89</v>
      </c>
      <c r="E1023" s="2">
        <v>0</v>
      </c>
      <c r="F1023" s="2">
        <v>0</v>
      </c>
      <c r="G1023" s="3">
        <f t="shared" si="38"/>
        <v>8526.5866399999995</v>
      </c>
      <c r="H1023" s="3">
        <f t="shared" si="35"/>
        <v>0.60999999998603016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96378.420000000013</v>
      </c>
      <c r="D1024" s="2">
        <f>BILANCA!E19</f>
        <v>75249.439999999973</v>
      </c>
      <c r="E1024" s="2">
        <v>0</v>
      </c>
      <c r="F1024" s="2">
        <v>0</v>
      </c>
      <c r="G1024" s="3">
        <f t="shared" si="38"/>
        <v>3456.2821999999996</v>
      </c>
      <c r="H1024" s="3">
        <f t="shared" si="35"/>
        <v>0.85999999998603016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121857.42</v>
      </c>
      <c r="D1025" s="2">
        <f>BILANCA!E20</f>
        <v>124457.2</v>
      </c>
      <c r="E1025" s="2">
        <v>0</v>
      </c>
      <c r="F1025" s="2">
        <v>0</v>
      </c>
      <c r="G1025" s="3">
        <f t="shared" si="38"/>
        <v>5561.5772999999999</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3036.21</v>
      </c>
      <c r="D1026" s="2">
        <f>BILANCA!E21</f>
        <v>3036.21</v>
      </c>
      <c r="E1026" s="2">
        <v>0</v>
      </c>
      <c r="F1026" s="2">
        <v>0</v>
      </c>
      <c r="G1026" s="3">
        <f t="shared" si="38"/>
        <v>145.73808</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3580.76</v>
      </c>
      <c r="D1027" s="2">
        <f>BILANCA!E22</f>
        <v>3580.76</v>
      </c>
      <c r="E1027" s="2">
        <v>0</v>
      </c>
      <c r="F1027" s="2">
        <v>0</v>
      </c>
      <c r="G1027" s="3">
        <f t="shared" si="38"/>
        <v>182.61876000000001</v>
      </c>
      <c r="H1027" s="3">
        <f t="shared" si="35"/>
        <v>0.47999999999956344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3795.96</v>
      </c>
      <c r="D1029" s="2">
        <f>BILANCA!E24</f>
        <v>3795.96</v>
      </c>
      <c r="E1029" s="2">
        <v>0</v>
      </c>
      <c r="F1029" s="2">
        <v>0</v>
      </c>
      <c r="G1029" s="3">
        <f t="shared" si="38"/>
        <v>216.36971999999997</v>
      </c>
      <c r="H1029" s="3">
        <f t="shared" si="35"/>
        <v>7.999999999992724E-2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124016.23</v>
      </c>
      <c r="D1030" s="2">
        <f>BILANCA!E25</f>
        <v>124016.23</v>
      </c>
      <c r="E1030" s="2">
        <v>0</v>
      </c>
      <c r="F1030" s="2">
        <v>0</v>
      </c>
      <c r="G1030" s="3">
        <f t="shared" si="38"/>
        <v>7440.9737999999998</v>
      </c>
      <c r="H1030" s="3">
        <f t="shared" si="35"/>
        <v>0.45999999999185093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65242.61</v>
      </c>
      <c r="D1031" s="2">
        <f>BILANCA!E26</f>
        <v>71985.06</v>
      </c>
      <c r="E1031" s="2">
        <v>0</v>
      </c>
      <c r="F1031" s="2">
        <v>0</v>
      </c>
      <c r="G1031" s="3">
        <f t="shared" si="38"/>
        <v>4393.4673299999995</v>
      </c>
      <c r="H1031" s="3">
        <f t="shared" si="35"/>
        <v>0.44999999999708962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225150.77</v>
      </c>
      <c r="D1033" s="2">
        <f>BILANCA!E28</f>
        <v>255621.98</v>
      </c>
      <c r="E1033" s="2">
        <v>0</v>
      </c>
      <c r="F1033" s="2">
        <v>0</v>
      </c>
      <c r="G1033" s="3">
        <f t="shared" si="38"/>
        <v>16937.07879</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33102.1</v>
      </c>
      <c r="D1041" s="2">
        <f>BILANCA!E36</f>
        <v>34884.400000000001</v>
      </c>
      <c r="E1041" s="2">
        <v>0</v>
      </c>
      <c r="F1041" s="2">
        <v>0</v>
      </c>
      <c r="G1041" s="3">
        <f t="shared" si="38"/>
        <v>3188.9979000000003</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33102.1</v>
      </c>
      <c r="D1045" s="2">
        <f>BILANCA!E40</f>
        <v>34884.400000000001</v>
      </c>
      <c r="E1045" s="2">
        <v>0</v>
      </c>
      <c r="F1045" s="2">
        <v>0</v>
      </c>
      <c r="G1045" s="3">
        <f t="shared" si="38"/>
        <v>3600.4815000000003</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34144.81</v>
      </c>
      <c r="D1059" s="2">
        <f>BILANCA!E54</f>
        <v>35105.839999999997</v>
      </c>
      <c r="E1059" s="2">
        <v>0</v>
      </c>
      <c r="F1059" s="2">
        <v>0</v>
      </c>
      <c r="G1059" s="3">
        <f t="shared" si="38"/>
        <v>5113.4680099999996</v>
      </c>
      <c r="H1059" s="3">
        <f t="shared" si="35"/>
        <v>0.35000000000582077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34144.81</v>
      </c>
      <c r="D1060" s="2">
        <f>BILANCA!E55</f>
        <v>35105.839999999997</v>
      </c>
      <c r="E1060" s="2">
        <v>0</v>
      </c>
      <c r="F1060" s="2">
        <v>0</v>
      </c>
      <c r="G1060" s="3">
        <f t="shared" si="38"/>
        <v>5217.8244999999997</v>
      </c>
      <c r="H1060" s="3">
        <f t="shared" si="35"/>
        <v>0.35000000000582077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469.65</v>
      </c>
      <c r="D1074" s="2">
        <f>BILANCA!E69</f>
        <v>61339.85</v>
      </c>
      <c r="E1074" s="2">
        <v>0</v>
      </c>
      <c r="F1074" s="2">
        <v>0</v>
      </c>
      <c r="G1074" s="3">
        <f t="shared" si="38"/>
        <v>7881.5583999999999</v>
      </c>
      <c r="H1074" s="3">
        <f t="shared" si="35"/>
        <v>0.50000000000147793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82.15</v>
      </c>
      <c r="D1087" s="2">
        <f>BILANCA!E82</f>
        <v>48.09</v>
      </c>
      <c r="E1087" s="2">
        <v>0</v>
      </c>
      <c r="F1087" s="2">
        <v>0</v>
      </c>
      <c r="G1087" s="3">
        <f t="shared" si="38"/>
        <v>13.73141</v>
      </c>
      <c r="H1087" s="3">
        <f t="shared" si="35"/>
        <v>0.24000000000000909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82.15</v>
      </c>
      <c r="D1092" s="2">
        <f>BILANCA!E87</f>
        <v>48.09</v>
      </c>
      <c r="E1092" s="2">
        <v>0</v>
      </c>
      <c r="F1092" s="2">
        <v>0</v>
      </c>
      <c r="G1092" s="3">
        <f t="shared" si="38"/>
        <v>14.623060000000002</v>
      </c>
      <c r="H1092" s="3">
        <f t="shared" si="35"/>
        <v>0.24000000000000909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387.5</v>
      </c>
      <c r="D1152" s="2">
        <f>BILANCA!E147</f>
        <v>61291.76</v>
      </c>
      <c r="E1152" s="2">
        <v>0</v>
      </c>
      <c r="F1152" s="2">
        <v>0</v>
      </c>
      <c r="G1152" s="3">
        <f t="shared" si="38"/>
        <v>17461.884839999999</v>
      </c>
      <c r="H1152" s="3">
        <f t="shared" si="41"/>
        <v>0.73999999999796273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58817.71</v>
      </c>
      <c r="E1155" s="2">
        <v>0</v>
      </c>
      <c r="F1155" s="2">
        <v>0</v>
      </c>
      <c r="G1155" s="3">
        <f t="shared" si="38"/>
        <v>17057.135899999997</v>
      </c>
      <c r="H1155" s="3">
        <f t="shared" si="41"/>
        <v>0.29000000000087311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58817.71</v>
      </c>
      <c r="E1161" s="2">
        <v>0</v>
      </c>
      <c r="F1161" s="2">
        <v>0</v>
      </c>
      <c r="G1161" s="3">
        <f t="shared" si="38"/>
        <v>17762.948420000001</v>
      </c>
      <c r="H1161" s="3">
        <f t="shared" si="41"/>
        <v>0.29000000000087311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305.5</v>
      </c>
      <c r="D1165" s="2">
        <f>BILANCA!E160</f>
        <v>176.89</v>
      </c>
      <c r="E1165" s="2">
        <v>0</v>
      </c>
      <c r="F1165" s="2">
        <v>0</v>
      </c>
      <c r="G1165" s="3">
        <f t="shared" si="38"/>
        <v>102.1884</v>
      </c>
      <c r="H1165" s="3">
        <f t="shared" si="41"/>
        <v>0.61000000000001364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82</v>
      </c>
      <c r="D1166" s="2">
        <f>BILANCA!E161</f>
        <v>2297.16</v>
      </c>
      <c r="E1166" s="2">
        <v>0</v>
      </c>
      <c r="F1166" s="2">
        <v>0</v>
      </c>
      <c r="G1166" s="3">
        <f t="shared" si="38"/>
        <v>729.50591999999995</v>
      </c>
      <c r="H1166" s="3">
        <f t="shared" si="41"/>
        <v>0.15999999999985448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3753534.55</v>
      </c>
      <c r="D1180" s="2">
        <f>BILANCA!E176</f>
        <v>3738482.38</v>
      </c>
      <c r="E1180" s="2">
        <v>0</v>
      </c>
      <c r="F1180" s="2">
        <v>0</v>
      </c>
      <c r="G1180" s="3">
        <f t="shared" si="38"/>
        <v>1909184.8827</v>
      </c>
      <c r="H1180" s="3">
        <f t="shared" si="41"/>
        <v>0.83000000007450581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7560.6299999999992</v>
      </c>
      <c r="D1181" s="2">
        <f>BILANCA!E177</f>
        <v>67104.87</v>
      </c>
      <c r="E1181" s="2">
        <v>0</v>
      </c>
      <c r="F1181" s="2">
        <v>0</v>
      </c>
      <c r="G1181" s="3">
        <f t="shared" si="38"/>
        <v>24242.733269999997</v>
      </c>
      <c r="H1181" s="3">
        <f t="shared" si="41"/>
        <v>0.50000000000545697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6775.73</v>
      </c>
      <c r="D1182" s="2">
        <f>BILANCA!E178</f>
        <v>64693.81</v>
      </c>
      <c r="E1182" s="2">
        <v>0</v>
      </c>
      <c r="F1182" s="2">
        <v>0</v>
      </c>
      <c r="G1182" s="3">
        <f t="shared" si="38"/>
        <v>23420.096199999996</v>
      </c>
      <c r="H1182" s="3">
        <f t="shared" si="41"/>
        <v>0.46000000000276486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58903.67</v>
      </c>
      <c r="E1183" s="2">
        <v>0</v>
      </c>
      <c r="F1183" s="2">
        <v>0</v>
      </c>
      <c r="G1183" s="3">
        <f t="shared" si="38"/>
        <v>20380.669819999999</v>
      </c>
      <c r="H1183" s="3">
        <f t="shared" si="41"/>
        <v>0.33000000000174623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3212.87</v>
      </c>
      <c r="D1184" s="2">
        <f>BILANCA!E180</f>
        <v>5790.14</v>
      </c>
      <c r="E1184" s="2">
        <v>0</v>
      </c>
      <c r="F1184" s="2">
        <v>0</v>
      </c>
      <c r="G1184" s="3">
        <f t="shared" si="38"/>
        <v>2574.0081</v>
      </c>
      <c r="H1184" s="3">
        <f t="shared" si="41"/>
        <v>0.27000000000043656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3562.86</v>
      </c>
      <c r="D1200" s="2">
        <f>BILANCA!E196</f>
        <v>0</v>
      </c>
      <c r="E1200" s="2">
        <v>0</v>
      </c>
      <c r="F1200" s="2">
        <v>0</v>
      </c>
      <c r="G1200" s="3">
        <f t="shared" si="38"/>
        <v>676.9434</v>
      </c>
      <c r="H1200" s="3">
        <f t="shared" si="41"/>
        <v>0.13999999999987267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784.9</v>
      </c>
      <c r="D1201" s="2">
        <f>BILANCA!E197</f>
        <v>0</v>
      </c>
      <c r="E1201" s="2">
        <v>0</v>
      </c>
      <c r="F1201" s="2">
        <v>0</v>
      </c>
      <c r="G1201" s="3">
        <f t="shared" si="38"/>
        <v>149.91589999999999</v>
      </c>
      <c r="H1201" s="3">
        <f t="shared" si="41"/>
        <v>0.10000000000002274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784.9</v>
      </c>
      <c r="D1202" s="2">
        <f>BILANCA!E198</f>
        <v>0</v>
      </c>
      <c r="E1202" s="2">
        <v>0</v>
      </c>
      <c r="F1202" s="2">
        <v>0</v>
      </c>
      <c r="G1202" s="3">
        <f t="shared" ref="G1202:G1206" si="44">B1202/1000*C1202+B1202/500*D1202</f>
        <v>150.70079999999999</v>
      </c>
      <c r="H1202" s="3">
        <f t="shared" ref="H1202:H1206" si="45">ABS(C1202-ROUND(C1202,0))+ABS(D1202-ROUND(D1202,0))</f>
        <v>0.10000000000002274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2411.06</v>
      </c>
      <c r="E1251" s="2">
        <v>0</v>
      </c>
      <c r="F1251" s="2">
        <v>0</v>
      </c>
      <c r="G1251" s="3">
        <f>B1251/1000*C1251+B1251/500*D1251</f>
        <v>1162.1309199999998</v>
      </c>
      <c r="H1251" s="3">
        <f>ABS(C1251-ROUND(C1251,0))+ABS(D1251-ROUND(D1251,0))</f>
        <v>5.999999999994543E-2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3745973.92</v>
      </c>
      <c r="D1255" s="2">
        <f>BILANCA!E251</f>
        <v>3671377.51</v>
      </c>
      <c r="E1255" s="2">
        <v>0</v>
      </c>
      <c r="F1255" s="2">
        <v>0</v>
      </c>
      <c r="G1255" s="3">
        <f t="shared" si="38"/>
        <v>2716738.5902999998</v>
      </c>
      <c r="H1255" s="3">
        <f t="shared" si="41"/>
        <v>0.57000000029802322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3753064.9</v>
      </c>
      <c r="D1256" s="2">
        <f>BILANCA!E252</f>
        <v>3677142.53</v>
      </c>
      <c r="E1256" s="2">
        <v>0</v>
      </c>
      <c r="F1256" s="2">
        <v>0</v>
      </c>
      <c r="G1256" s="3">
        <f t="shared" si="38"/>
        <v>2732408.0901599997</v>
      </c>
      <c r="H1256" s="3">
        <f t="shared" si="41"/>
        <v>0.57000000029802322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3753064.9</v>
      </c>
      <c r="D1257" s="2">
        <f>BILANCA!E253</f>
        <v>3677142.53</v>
      </c>
      <c r="E1257" s="2">
        <v>0</v>
      </c>
      <c r="F1257" s="2">
        <v>0</v>
      </c>
      <c r="G1257" s="3">
        <f t="shared" si="38"/>
        <v>2743515.4401199999</v>
      </c>
      <c r="H1257" s="3">
        <f t="shared" si="41"/>
        <v>0.57000000029802322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-7478.4800000000005</v>
      </c>
      <c r="D1259" s="2">
        <f>BILANCA!E255</f>
        <v>-67056.78</v>
      </c>
      <c r="E1259" s="2">
        <v>0</v>
      </c>
      <c r="F1259" s="2">
        <v>0</v>
      </c>
      <c r="G1259" s="3">
        <f t="shared" si="38"/>
        <v>-35256.417959999999</v>
      </c>
      <c r="H1259" s="3">
        <f t="shared" si="41"/>
        <v>0.70000000000163709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7478.4800000000005</v>
      </c>
      <c r="D1264" s="2">
        <f>BILANCA!E260</f>
        <v>67056.78</v>
      </c>
      <c r="E1264" s="2">
        <v>0</v>
      </c>
      <c r="F1264" s="2">
        <v>0</v>
      </c>
      <c r="G1264" s="3">
        <f t="shared" si="38"/>
        <v>35964.37816</v>
      </c>
      <c r="H1264" s="3">
        <f t="shared" si="41"/>
        <v>0.70000000000163709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5153.6000000000004</v>
      </c>
      <c r="D1265" s="2">
        <f>BILANCA!E261</f>
        <v>63348.52</v>
      </c>
      <c r="E1265" s="2">
        <v>0</v>
      </c>
      <c r="F1265" s="2">
        <v>0</v>
      </c>
      <c r="G1265" s="3">
        <f t="shared" si="38"/>
        <v>33621.913199999995</v>
      </c>
      <c r="H1265" s="3">
        <f t="shared" si="41"/>
        <v>0.88000000000283762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2324.88</v>
      </c>
      <c r="D1266" s="2">
        <f>BILANCA!E262</f>
        <v>3708.26</v>
      </c>
      <c r="E1266" s="2">
        <v>0</v>
      </c>
      <c r="F1266" s="2">
        <v>0</v>
      </c>
      <c r="G1266" s="3">
        <f t="shared" si="38"/>
        <v>2493.7984000000001</v>
      </c>
      <c r="H1266" s="3">
        <f t="shared" si="41"/>
        <v>0.38000000000010914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387.5</v>
      </c>
      <c r="D1278" s="2">
        <f>BILANCA!E274</f>
        <v>61291.76</v>
      </c>
      <c r="E1278" s="2">
        <v>0</v>
      </c>
      <c r="F1278" s="2">
        <v>0</v>
      </c>
      <c r="G1278" s="3">
        <f t="shared" si="38"/>
        <v>32956.233359999998</v>
      </c>
      <c r="H1278" s="3">
        <f t="shared" si="41"/>
        <v>0.73999999999796273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58817.71</v>
      </c>
      <c r="E1281" s="2">
        <v>0</v>
      </c>
      <c r="F1281" s="2">
        <v>0</v>
      </c>
      <c r="G1281" s="3">
        <f t="shared" si="48"/>
        <v>31879.198820000001</v>
      </c>
      <c r="H1281" s="3">
        <f t="shared" si="49"/>
        <v>0.29000000000087311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58817.71</v>
      </c>
      <c r="E1287" s="2">
        <v>0</v>
      </c>
      <c r="F1287" s="2">
        <v>0</v>
      </c>
      <c r="G1287" s="3">
        <f t="shared" si="48"/>
        <v>32585.011340000001</v>
      </c>
      <c r="H1287" s="3">
        <f t="shared" si="49"/>
        <v>0.29000000000087311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176.89</v>
      </c>
      <c r="E1291" s="2">
        <v>0</v>
      </c>
      <c r="F1291" s="2">
        <v>0</v>
      </c>
      <c r="G1291" s="3">
        <f t="shared" si="48"/>
        <v>99.412180000000006</v>
      </c>
      <c r="H1291" s="3">
        <f t="shared" si="49"/>
        <v>0.11000000000001364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387.5</v>
      </c>
      <c r="D1292" s="2">
        <f>BILANCA!E288</f>
        <v>2297.16</v>
      </c>
      <c r="E1292" s="2">
        <v>0</v>
      </c>
      <c r="F1292" s="2">
        <v>0</v>
      </c>
      <c r="G1292" s="3">
        <f t="shared" si="48"/>
        <v>1404.8732399999999</v>
      </c>
      <c r="H1292" s="3">
        <f t="shared" si="49"/>
        <v>0.65999999999985448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7678.09</v>
      </c>
      <c r="D1301" s="2">
        <f>BILANCA!E297</f>
        <v>7678.09</v>
      </c>
      <c r="E1301" s="2">
        <v>0</v>
      </c>
      <c r="F1301" s="2">
        <v>0</v>
      </c>
      <c r="G1301" s="3">
        <f t="shared" si="38"/>
        <v>6702.9725699999999</v>
      </c>
      <c r="H1301" s="3">
        <f t="shared" si="41"/>
        <v>0.18000000000029104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7678.09</v>
      </c>
      <c r="D1302" s="2">
        <f>BILANCA!E298</f>
        <v>7678.09</v>
      </c>
      <c r="E1302" s="2">
        <v>0</v>
      </c>
      <c r="F1302" s="2">
        <v>0</v>
      </c>
      <c r="G1302" s="3">
        <f t="shared" si="38"/>
        <v>6726.0068399999991</v>
      </c>
      <c r="H1302" s="3">
        <f t="shared" si="41"/>
        <v>0.18000000000029104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387.5</v>
      </c>
      <c r="D1306" s="2">
        <f>BILANCA!E303</f>
        <v>61291.76</v>
      </c>
      <c r="E1306" s="2">
        <v>0</v>
      </c>
      <c r="F1306" s="2">
        <v>0</v>
      </c>
      <c r="G1306" s="3">
        <f t="shared" si="38"/>
        <v>36399.421919999993</v>
      </c>
      <c r="H1306" s="3">
        <f t="shared" si="41"/>
        <v>0.73999999999796273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82.15</v>
      </c>
      <c r="D1311" s="2">
        <f>BILANCA!E308</f>
        <v>48.09</v>
      </c>
      <c r="E1311" s="2">
        <v>0</v>
      </c>
      <c r="F1311" s="2">
        <v>0</v>
      </c>
      <c r="G1311" s="3">
        <f t="shared" si="52"/>
        <v>53.677329999999998</v>
      </c>
      <c r="H1311" s="3">
        <f t="shared" si="41"/>
        <v>0.24000000000000909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6775.73</v>
      </c>
      <c r="D1340" s="2">
        <f>BILANCA!E337</f>
        <v>64693.81</v>
      </c>
      <c r="E1340" s="2">
        <v>0</v>
      </c>
      <c r="F1340" s="2">
        <v>0</v>
      </c>
      <c r="G1340" s="3">
        <f t="shared" si="52"/>
        <v>44933.905500000001</v>
      </c>
      <c r="H1340" s="3">
        <f t="shared" si="41"/>
        <v>0.46000000000276486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784.9</v>
      </c>
      <c r="D1342" s="2">
        <f>BILANCA!E339</f>
        <v>0</v>
      </c>
      <c r="E1342" s="2">
        <v>0</v>
      </c>
      <c r="F1342" s="2">
        <v>0</v>
      </c>
      <c r="G1342" s="3">
        <f t="shared" si="52"/>
        <v>260.58679999999998</v>
      </c>
      <c r="H1342" s="3">
        <f t="shared" si="41"/>
        <v>0.10000000000002274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2410.5700000000002</v>
      </c>
      <c r="E1382" s="2">
        <v>0</v>
      </c>
      <c r="F1382" s="2">
        <v>0</v>
      </c>
      <c r="G1382" s="3">
        <f t="shared" si="59"/>
        <v>1793.4640800000002</v>
      </c>
      <c r="H1382" s="3">
        <f t="shared" si="60"/>
        <v>0.42999999999983629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0.49</v>
      </c>
      <c r="E1383" s="2">
        <v>0</v>
      </c>
      <c r="F1383" s="2">
        <v>0</v>
      </c>
      <c r="G1383" s="3">
        <f t="shared" si="59"/>
        <v>0.36553999999999998</v>
      </c>
      <c r="H1383" s="3">
        <f t="shared" si="60"/>
        <v>0.49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7678.09</v>
      </c>
      <c r="D1390" s="2">
        <f>BILANCA!E387</f>
        <v>7678.09</v>
      </c>
      <c r="E1390" s="2">
        <v>0</v>
      </c>
      <c r="F1390" s="2">
        <v>0</v>
      </c>
      <c r="G1390" s="3">
        <f t="shared" ref="G1390:G1399" si="61">B1390/1000*C1390+B1390/500*D1390</f>
        <v>8753.0226000000002</v>
      </c>
      <c r="H1390" s="3">
        <f t="shared" ref="H1390:H1399" si="62">ABS(C1390-ROUND(C1390,0))+ABS(D1390-ROUND(D1390,0))</f>
        <v>0.18000000000029104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719312.41</v>
      </c>
      <c r="D1510" s="2">
        <f>'RAS-funkcijski'!E114</f>
        <v>842416.72</v>
      </c>
      <c r="E1510" s="2">
        <v>0</v>
      </c>
      <c r="F1510" s="2">
        <v>0</v>
      </c>
      <c r="G1510" s="3">
        <f t="shared" si="52"/>
        <v>264456.04350000003</v>
      </c>
      <c r="H1510" s="3">
        <f t="shared" si="63"/>
        <v>0.69000000006053597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693029.49</v>
      </c>
      <c r="D1511" s="2">
        <f>'RAS-funkcijski'!E115</f>
        <v>816459.87</v>
      </c>
      <c r="E1511" s="2">
        <v>0</v>
      </c>
      <c r="F1511" s="2">
        <v>0</v>
      </c>
      <c r="G1511" s="3">
        <f t="shared" si="52"/>
        <v>258180.36453000002</v>
      </c>
      <c r="H1511" s="3">
        <f t="shared" si="63"/>
        <v>0.61999999999534339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693029.49</v>
      </c>
      <c r="D1513" s="2">
        <f>'RAS-funkcijski'!E117</f>
        <v>816459.87</v>
      </c>
      <c r="E1513" s="2">
        <v>0</v>
      </c>
      <c r="F1513" s="2">
        <v>0</v>
      </c>
      <c r="G1513" s="3">
        <f t="shared" si="52"/>
        <v>262832.26299000002</v>
      </c>
      <c r="H1513" s="3">
        <f t="shared" si="63"/>
        <v>0.61999999999534339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26282.92</v>
      </c>
      <c r="D1522" s="2">
        <f>'RAS-funkcijski'!E126</f>
        <v>25956.85</v>
      </c>
      <c r="E1522" s="2">
        <v>0</v>
      </c>
      <c r="F1522" s="2">
        <v>0</v>
      </c>
      <c r="G1522" s="3">
        <f t="shared" si="52"/>
        <v>9539.9876399999994</v>
      </c>
      <c r="H1522" s="3">
        <f t="shared" si="63"/>
        <v>0.23000000000320142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719312.41</v>
      </c>
      <c r="D1537" s="14">
        <f>'RAS-funkcijski'!E141</f>
        <v>842416.72</v>
      </c>
      <c r="E1537" s="14">
        <v>0</v>
      </c>
      <c r="F1537" s="14">
        <v>0</v>
      </c>
      <c r="G1537" s="15">
        <f t="shared" si="52"/>
        <v>329367.98145000002</v>
      </c>
      <c r="H1537" s="15">
        <f t="shared" si="63"/>
        <v>0.69000000006053597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86055.71</v>
      </c>
      <c r="D1538" s="7">
        <f>'P-VRIO'!E5</f>
        <v>86055.71</v>
      </c>
      <c r="E1538" s="7">
        <v>0</v>
      </c>
      <c r="F1538" s="7">
        <v>0</v>
      </c>
      <c r="G1538" s="8">
        <f t="shared" si="52"/>
        <v>258.16713000000004</v>
      </c>
      <c r="H1538" s="8">
        <f t="shared" si="63"/>
        <v>0.57999999998719431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86055.71</v>
      </c>
      <c r="D1539" s="2">
        <f>'P-VRIO'!E6</f>
        <v>86055.71</v>
      </c>
      <c r="E1539" s="2">
        <v>0</v>
      </c>
      <c r="F1539" s="2">
        <v>0</v>
      </c>
      <c r="G1539" s="3">
        <f t="shared" si="52"/>
        <v>516.33426000000009</v>
      </c>
      <c r="H1539" s="3">
        <f t="shared" si="63"/>
        <v>0.57999999998719431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86055.71</v>
      </c>
      <c r="D1540" s="2">
        <f>'P-VRIO'!E7</f>
        <v>86055.71</v>
      </c>
      <c r="E1540" s="2">
        <v>0</v>
      </c>
      <c r="F1540" s="2">
        <v>0</v>
      </c>
      <c r="G1540" s="3">
        <f t="shared" si="52"/>
        <v>774.50139000000013</v>
      </c>
      <c r="H1540" s="3">
        <f t="shared" si="63"/>
        <v>0.57999999998719431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86055.71</v>
      </c>
      <c r="D1542" s="2">
        <f>'P-VRIO'!E9</f>
        <v>86055.71</v>
      </c>
      <c r="E1542" s="2">
        <v>0</v>
      </c>
      <c r="F1542" s="2">
        <v>0</v>
      </c>
      <c r="G1542" s="3">
        <f t="shared" si="52"/>
        <v>1290.8356500000002</v>
      </c>
      <c r="H1542" s="3">
        <f t="shared" si="63"/>
        <v>0.57999999998719431</v>
      </c>
      <c r="I1542" s="11">
        <f t="shared" si="64"/>
        <v>748.68467698347013</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7560.63</v>
      </c>
      <c r="D1582" s="7"/>
      <c r="E1582" s="7">
        <v>0</v>
      </c>
      <c r="F1582" s="7">
        <v>0</v>
      </c>
      <c r="G1582" s="8">
        <f t="shared" ref="G1582:G1686" si="70">B1582/1000*C1582</f>
        <v>7.5606300000000006</v>
      </c>
      <c r="H1582" s="8">
        <f t="shared" ref="H1582:H1686" si="71">ABS(C1582-ROUND(C1582,0))</f>
        <v>0.36999999999989086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846895.49</v>
      </c>
      <c r="D1583" s="2">
        <v>0</v>
      </c>
      <c r="E1583" s="2">
        <v>0</v>
      </c>
      <c r="F1583" s="2">
        <v>0</v>
      </c>
      <c r="G1583" s="3">
        <f t="shared" si="70"/>
        <v>1693.79098</v>
      </c>
      <c r="H1583" s="3">
        <f t="shared" si="71"/>
        <v>0.48999999999068677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831672.21</v>
      </c>
      <c r="D1585" s="2">
        <v>0</v>
      </c>
      <c r="E1585" s="2">
        <v>0</v>
      </c>
      <c r="F1585" s="2">
        <v>0</v>
      </c>
      <c r="G1585" s="3">
        <f t="shared" si="70"/>
        <v>3326.6888399999998</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727352.72</v>
      </c>
      <c r="D1586" s="2">
        <v>0</v>
      </c>
      <c r="E1586" s="2">
        <v>0</v>
      </c>
      <c r="F1586" s="2">
        <v>0</v>
      </c>
      <c r="G1586" s="3">
        <f t="shared" si="70"/>
        <v>3636.7635999999998</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97862.88</v>
      </c>
      <c r="D1587" s="2">
        <v>0</v>
      </c>
      <c r="E1587" s="2">
        <v>0</v>
      </c>
      <c r="F1587" s="2">
        <v>0</v>
      </c>
      <c r="G1587" s="3">
        <f t="shared" si="70"/>
        <v>587.17728</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5.0999999999999996</v>
      </c>
      <c r="D1588" s="2">
        <v>0</v>
      </c>
      <c r="E1588" s="2">
        <v>0</v>
      </c>
      <c r="F1588" s="2">
        <v>0</v>
      </c>
      <c r="G1588" s="3">
        <f t="shared" si="70"/>
        <v>3.5699999999999996E-2</v>
      </c>
      <c r="H1588" s="3">
        <f t="shared" si="71"/>
        <v>9.9999999999999645E-2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5230.8999999999996</v>
      </c>
      <c r="D1591" s="2">
        <v>0</v>
      </c>
      <c r="E1591" s="2">
        <v>0</v>
      </c>
      <c r="F1591" s="2">
        <v>0</v>
      </c>
      <c r="G1591" s="3">
        <f t="shared" si="70"/>
        <v>52.308999999999997</v>
      </c>
      <c r="H1591" s="3">
        <f t="shared" si="71"/>
        <v>0.1000000000003638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207</v>
      </c>
      <c r="D1592" s="2">
        <v>0</v>
      </c>
      <c r="E1592" s="2">
        <v>0</v>
      </c>
      <c r="F1592" s="2">
        <v>0</v>
      </c>
      <c r="G1592" s="3">
        <f t="shared" si="70"/>
        <v>2.2769999999999997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1013.61</v>
      </c>
      <c r="D1593" s="2">
        <v>0</v>
      </c>
      <c r="E1593" s="2">
        <v>0</v>
      </c>
      <c r="F1593" s="2">
        <v>0</v>
      </c>
      <c r="G1593" s="3">
        <f t="shared" si="70"/>
        <v>12.163320000000001</v>
      </c>
      <c r="H1593" s="3">
        <f t="shared" si="71"/>
        <v>0.38999999999998636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11124.53</v>
      </c>
      <c r="D1594" s="2">
        <v>0</v>
      </c>
      <c r="E1594" s="2">
        <v>0</v>
      </c>
      <c r="F1594" s="2">
        <v>0</v>
      </c>
      <c r="G1594" s="3">
        <f t="shared" si="70"/>
        <v>144.61888999999999</v>
      </c>
      <c r="H1594" s="3">
        <f t="shared" si="71"/>
        <v>0.46999999999934516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4098.75</v>
      </c>
      <c r="D1601" s="2">
        <v>0</v>
      </c>
      <c r="E1601" s="2">
        <v>0</v>
      </c>
      <c r="F1601" s="2">
        <v>0</v>
      </c>
      <c r="G1601" s="3">
        <f>B1601/1000*C1601</f>
        <v>81.975000000000009</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787351.25000000012</v>
      </c>
      <c r="D1602" s="2">
        <v>0</v>
      </c>
      <c r="E1602" s="2">
        <v>0</v>
      </c>
      <c r="F1602" s="2">
        <v>0</v>
      </c>
      <c r="G1602" s="3">
        <f t="shared" si="70"/>
        <v>16534.376250000005</v>
      </c>
      <c r="H1602" s="3">
        <f t="shared" si="71"/>
        <v>0.25000000011641532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770191.27</v>
      </c>
      <c r="D1604" s="2">
        <v>0</v>
      </c>
      <c r="E1604" s="2">
        <v>0</v>
      </c>
      <c r="F1604" s="2">
        <v>0</v>
      </c>
      <c r="G1604" s="3">
        <f t="shared" si="70"/>
        <v>17714.39921</v>
      </c>
      <c r="H1604" s="3">
        <f t="shared" si="71"/>
        <v>0.27000000001862645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668449.05000000005</v>
      </c>
      <c r="D1605" s="2">
        <v>0</v>
      </c>
      <c r="E1605" s="2">
        <v>0</v>
      </c>
      <c r="F1605" s="2">
        <v>0</v>
      </c>
      <c r="G1605" s="3">
        <f t="shared" si="70"/>
        <v>16042.777200000002</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95285.61</v>
      </c>
      <c r="D1606" s="2">
        <v>0</v>
      </c>
      <c r="E1606" s="2">
        <v>0</v>
      </c>
      <c r="F1606" s="2">
        <v>0</v>
      </c>
      <c r="G1606" s="3">
        <f t="shared" si="70"/>
        <v>2382.1402499999999</v>
      </c>
      <c r="H1606" s="3">
        <f t="shared" si="71"/>
        <v>0.38999999999941792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5.0999999999999996</v>
      </c>
      <c r="D1607" s="2">
        <v>0</v>
      </c>
      <c r="E1607" s="2">
        <v>0</v>
      </c>
      <c r="F1607" s="2">
        <v>0</v>
      </c>
      <c r="G1607" s="3">
        <f t="shared" si="70"/>
        <v>0.1326</v>
      </c>
      <c r="H1607" s="3">
        <f t="shared" si="71"/>
        <v>9.9999999999999645E-2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5230.8999999999996</v>
      </c>
      <c r="D1610" s="2">
        <v>0</v>
      </c>
      <c r="E1610" s="2">
        <v>0</v>
      </c>
      <c r="F1610" s="2">
        <v>0</v>
      </c>
      <c r="G1610" s="3">
        <f t="shared" si="70"/>
        <v>151.6961</v>
      </c>
      <c r="H1610" s="3">
        <f t="shared" si="71"/>
        <v>0.1000000000003638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207</v>
      </c>
      <c r="D1611" s="2">
        <v>0</v>
      </c>
      <c r="E1611" s="2">
        <v>0</v>
      </c>
      <c r="F1611" s="2">
        <v>0</v>
      </c>
      <c r="G1611" s="3">
        <f t="shared" si="70"/>
        <v>6.21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1013.61</v>
      </c>
      <c r="D1612" s="2">
        <v>0</v>
      </c>
      <c r="E1612" s="2">
        <v>0</v>
      </c>
      <c r="F1612" s="2">
        <v>0</v>
      </c>
      <c r="G1612" s="3">
        <f t="shared" si="70"/>
        <v>31.42191</v>
      </c>
      <c r="H1612" s="3">
        <f t="shared" si="71"/>
        <v>0.38999999999998636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11909.43</v>
      </c>
      <c r="D1613" s="2">
        <v>0</v>
      </c>
      <c r="E1613" s="2">
        <v>0</v>
      </c>
      <c r="F1613" s="2">
        <v>0</v>
      </c>
      <c r="G1613" s="3">
        <f t="shared" si="70"/>
        <v>381.10176000000001</v>
      </c>
      <c r="H1613" s="3">
        <f t="shared" si="71"/>
        <v>0.43000000000029104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5250.55</v>
      </c>
      <c r="D1620" s="2">
        <v>0</v>
      </c>
      <c r="E1620" s="2">
        <v>0</v>
      </c>
      <c r="F1620" s="2">
        <v>0</v>
      </c>
      <c r="G1620" s="3">
        <f>B1620/1000*C1620</f>
        <v>204.77145000000002</v>
      </c>
      <c r="H1620" s="3">
        <f>ABS(C1620-ROUND(C1620,0))</f>
        <v>0.4499999999998181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67104.869999999879</v>
      </c>
      <c r="D1621" s="2">
        <v>0</v>
      </c>
      <c r="E1621" s="2">
        <v>0</v>
      </c>
      <c r="F1621" s="2">
        <v>0</v>
      </c>
      <c r="G1621" s="3">
        <f t="shared" si="70"/>
        <v>2684.1947999999952</v>
      </c>
      <c r="H1621" s="3">
        <f t="shared" si="71"/>
        <v>0.13000000012107193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67104.87</v>
      </c>
      <c r="D1681" s="2">
        <v>0</v>
      </c>
      <c r="E1681" s="2">
        <v>0</v>
      </c>
      <c r="F1681" s="2">
        <v>0</v>
      </c>
      <c r="G1681" s="3">
        <f t="shared" si="70"/>
        <v>6710.4870000000001</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64693.81</v>
      </c>
      <c r="D1683" s="2">
        <v>0</v>
      </c>
      <c r="E1683" s="2">
        <v>0</v>
      </c>
      <c r="F1683" s="2">
        <v>0</v>
      </c>
      <c r="G1683" s="3">
        <f t="shared" si="70"/>
        <v>6598.7686199999989</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2411.06</v>
      </c>
      <c r="D1686" s="14">
        <v>0</v>
      </c>
      <c r="E1686" s="14">
        <v>0</v>
      </c>
      <c r="F1686" s="14">
        <v>0</v>
      </c>
      <c r="G1686" s="15">
        <f t="shared" si="70"/>
        <v>253.16129999999998</v>
      </c>
      <c r="H1686" s="15">
        <f t="shared" si="71"/>
        <v>5.999999999994543E-2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22953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716850.54999999993</v>
      </c>
      <c r="I17" s="275">
        <f>'PR-RAS'!E6</f>
        <v>782838.42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712249.33</v>
      </c>
      <c r="I18" s="275">
        <f>'PR-RAS'!E152</f>
        <v>831292.19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7478.4799999999859</v>
      </c>
      <c r="I20" s="275">
        <f>'PR-RAS'!E650</f>
        <v>67056.779999999926</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3753064.9</v>
      </c>
      <c r="I22" s="275">
        <f>BILANCA!E7</f>
        <v>3677142.53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469.65</v>
      </c>
      <c r="I23" s="275">
        <f>BILANCA!E69</f>
        <v>61339.85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7560.6299999999992</v>
      </c>
      <c r="I24" s="275">
        <f>BILANCA!E177</f>
        <v>67104.87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3745973.92</v>
      </c>
      <c r="I25" s="275">
        <f>BILANCA!E251</f>
        <v>3671377.51</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719312.41</v>
      </c>
      <c r="I30" s="275">
        <f>'RAS-funkcijski'!E114</f>
        <v>842416.72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719312.41</v>
      </c>
      <c r="I31" s="275">
        <f>'RAS-funkcijski'!E141</f>
        <v>842416.72</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86055.71</v>
      </c>
      <c r="I33" s="275">
        <f>'P-VRIO'!E5</f>
        <v>86055.71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7560.63</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67104.869999999879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67104.87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9" zoomScaleNormal="100" workbookViewId="0">
      <selection activeCell="O154" sqref="O1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716850.54999999993</v>
      </c>
      <c r="E6" s="60">
        <f>E7+E43+E49+E82+E106+E125+E134+E140</f>
        <v>782838.42</v>
      </c>
      <c r="F6" s="45">
        <f t="shared" ref="F6:F132" si="0">IF(D6&lt;&gt;0,IF(E6/D6&gt;=100,"&gt;&gt;100",E6/D6*100),"-")</f>
        <v>109.20524787209833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664159.77999999991</v>
      </c>
      <c r="E49" s="60">
        <f>E50+E53+E58+E61+E64+E68+E71+E74+E77</f>
        <v>717930.75</v>
      </c>
      <c r="F49" s="45">
        <f t="shared" si="0"/>
        <v>108.09608946810962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662812.55999999994</v>
      </c>
      <c r="E68" s="60">
        <f t="shared" si="11"/>
        <v>716769.82</v>
      </c>
      <c r="F68" s="45">
        <f t="shared" si="0"/>
        <v>108.14065140829558</v>
      </c>
    </row>
    <row r="69" spans="1:6" ht="12.75" customHeight="1" x14ac:dyDescent="0.2">
      <c r="A69" s="63" t="s">
        <v>141</v>
      </c>
      <c r="B69" s="64" t="s">
        <v>142</v>
      </c>
      <c r="C69" s="247" t="s">
        <v>141</v>
      </c>
      <c r="D69" s="194">
        <v>661149.35</v>
      </c>
      <c r="E69" s="194">
        <v>716769.82</v>
      </c>
      <c r="F69" s="45">
        <f t="shared" si="0"/>
        <v>108.41269374310056</v>
      </c>
    </row>
    <row r="70" spans="1:6" ht="24" x14ac:dyDescent="0.2">
      <c r="A70" s="63" t="s">
        <v>143</v>
      </c>
      <c r="B70" s="64" t="s">
        <v>144</v>
      </c>
      <c r="C70" s="247" t="s">
        <v>143</v>
      </c>
      <c r="D70" s="194">
        <v>1663.21</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1347.2199999999998</v>
      </c>
      <c r="E77" s="60">
        <f t="shared" si="14"/>
        <v>1160.93</v>
      </c>
      <c r="F77" s="45">
        <f t="shared" si="0"/>
        <v>86.172265851160176</v>
      </c>
    </row>
    <row r="78" spans="1:6" ht="12.75" customHeight="1" x14ac:dyDescent="0.2">
      <c r="A78" s="63">
        <v>6391</v>
      </c>
      <c r="B78" s="64" t="s">
        <v>159</v>
      </c>
      <c r="C78" s="247" t="s">
        <v>160</v>
      </c>
      <c r="D78" s="194">
        <v>30.6</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1316.62</v>
      </c>
      <c r="E80" s="194">
        <v>1160.93</v>
      </c>
      <c r="F80" s="45">
        <f t="shared" si="0"/>
        <v>88.175023924898625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0.02</v>
      </c>
      <c r="E82" s="60">
        <f t="shared" si="15"/>
        <v>0.01</v>
      </c>
      <c r="F82" s="45">
        <f t="shared" si="0"/>
        <v>50</v>
      </c>
    </row>
    <row r="83" spans="1:6" ht="12.75" customHeight="1" x14ac:dyDescent="0.2">
      <c r="A83" s="63">
        <v>641</v>
      </c>
      <c r="B83" s="64" t="s">
        <v>169</v>
      </c>
      <c r="C83" s="247" t="s">
        <v>170</v>
      </c>
      <c r="D83" s="60">
        <f t="shared" ref="D83:E83" si="16">SUM(D84:D90)</f>
        <v>0.02</v>
      </c>
      <c r="E83" s="60">
        <f t="shared" si="16"/>
        <v>0.01</v>
      </c>
      <c r="F83" s="45">
        <f t="shared" si="0"/>
        <v>50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0.02</v>
      </c>
      <c r="E85" s="194">
        <v>0.01</v>
      </c>
      <c r="F85" s="45">
        <f t="shared" si="0"/>
        <v>50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4007.86</v>
      </c>
      <c r="E106" s="60">
        <f>E107+E112+E120+E124</f>
        <v>1618.66</v>
      </c>
      <c r="F106" s="45">
        <f t="shared" si="0"/>
        <v>40.387139271331833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4007.86</v>
      </c>
      <c r="E112" s="60">
        <f t="shared" si="20"/>
        <v>1618.66</v>
      </c>
      <c r="F112" s="45">
        <f t="shared" si="0"/>
        <v>40.387139271331833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4007.86</v>
      </c>
      <c r="E117" s="194">
        <v>1618.66</v>
      </c>
      <c r="F117" s="45">
        <f t="shared" si="0"/>
        <v>40.387139271331833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1536.66</v>
      </c>
      <c r="E125" s="60">
        <f t="shared" si="22"/>
        <v>2065.11</v>
      </c>
      <c r="F125" s="45">
        <f t="shared" si="0"/>
        <v>134.38952012806996</v>
      </c>
    </row>
    <row r="126" spans="1:6" ht="12.75" customHeight="1" x14ac:dyDescent="0.2">
      <c r="A126" s="63">
        <v>661</v>
      </c>
      <c r="B126" s="65" t="s">
        <v>255</v>
      </c>
      <c r="C126" s="247" t="s">
        <v>256</v>
      </c>
      <c r="D126" s="60">
        <f t="shared" ref="D126:E126" si="23">SUM(D127:D128)</f>
        <v>71</v>
      </c>
      <c r="E126" s="60">
        <f t="shared" si="23"/>
        <v>799.45</v>
      </c>
      <c r="F126" s="45">
        <f t="shared" si="0"/>
        <v>1125.9859154929577</v>
      </c>
    </row>
    <row r="127" spans="1:6" ht="12.75" customHeight="1" x14ac:dyDescent="0.2">
      <c r="A127" s="63">
        <v>6614</v>
      </c>
      <c r="B127" s="65" t="s">
        <v>257</v>
      </c>
      <c r="C127" s="247" t="s">
        <v>258</v>
      </c>
      <c r="D127" s="194">
        <v>71</v>
      </c>
      <c r="E127" s="194">
        <v>799.45</v>
      </c>
      <c r="F127" s="45">
        <f t="shared" si="0"/>
        <v>1125.9859154929577</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1465.66</v>
      </c>
      <c r="E129" s="60">
        <f t="shared" si="24"/>
        <v>1265.6600000000001</v>
      </c>
      <c r="F129" s="45">
        <f t="shared" si="0"/>
        <v>86.354270431068599</v>
      </c>
    </row>
    <row r="130" spans="1:6" ht="12.75" customHeight="1" x14ac:dyDescent="0.2">
      <c r="A130" s="63">
        <v>6631</v>
      </c>
      <c r="B130" s="65" t="s">
        <v>263</v>
      </c>
      <c r="C130" s="247" t="s">
        <v>264</v>
      </c>
      <c r="D130" s="194">
        <v>1465.66</v>
      </c>
      <c r="E130" s="194">
        <v>1265.6600000000001</v>
      </c>
      <c r="F130" s="45">
        <f t="shared" si="0"/>
        <v>86.354270431068599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47146.229999999996</v>
      </c>
      <c r="E134" s="60">
        <f t="shared" si="25"/>
        <v>61223.89</v>
      </c>
      <c r="F134" s="45">
        <f t="shared" ref="F134:F229" si="26">IF(D134&lt;&gt;0,IF(E134/D134&gt;=100,"&gt;&gt;100",E134/D134*100),"-")</f>
        <v>129.85956671402997</v>
      </c>
    </row>
    <row r="135" spans="1:6" ht="24" x14ac:dyDescent="0.2">
      <c r="A135" s="63">
        <v>671</v>
      </c>
      <c r="B135" s="182" t="s">
        <v>273</v>
      </c>
      <c r="C135" s="247" t="s">
        <v>274</v>
      </c>
      <c r="D135" s="60">
        <f t="shared" ref="D135:E135" si="27">SUM(D136:D138)</f>
        <v>47146.229999999996</v>
      </c>
      <c r="E135" s="60">
        <f t="shared" si="27"/>
        <v>61223.89</v>
      </c>
      <c r="F135" s="45">
        <f t="shared" si="26"/>
        <v>129.85956671402997</v>
      </c>
    </row>
    <row r="136" spans="1:6" ht="12.75" customHeight="1" x14ac:dyDescent="0.2">
      <c r="A136" s="63">
        <v>6711</v>
      </c>
      <c r="B136" s="65" t="s">
        <v>275</v>
      </c>
      <c r="C136" s="247" t="s">
        <v>276</v>
      </c>
      <c r="D136" s="194">
        <v>42531.13</v>
      </c>
      <c r="E136" s="194">
        <v>51482.74</v>
      </c>
      <c r="F136" s="45">
        <f t="shared" si="26"/>
        <v>121.04719531317414</v>
      </c>
    </row>
    <row r="137" spans="1:6" ht="24" x14ac:dyDescent="0.2">
      <c r="A137" s="63">
        <v>6712</v>
      </c>
      <c r="B137" s="182" t="s">
        <v>277</v>
      </c>
      <c r="C137" s="247" t="s">
        <v>278</v>
      </c>
      <c r="D137" s="194">
        <v>4615.1000000000004</v>
      </c>
      <c r="E137" s="194">
        <v>9741.15</v>
      </c>
      <c r="F137" s="45">
        <f t="shared" si="26"/>
        <v>211.0712660614071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712249.33</v>
      </c>
      <c r="E152" s="60">
        <f>E153+E164+E202+E221+E230+E262+E273</f>
        <v>831292.19</v>
      </c>
      <c r="F152" s="45">
        <f t="shared" si="26"/>
        <v>116.71364997984624</v>
      </c>
    </row>
    <row r="153" spans="1:6" ht="12.75" customHeight="1" x14ac:dyDescent="0.2">
      <c r="A153" s="63">
        <v>31</v>
      </c>
      <c r="B153" s="64" t="s">
        <v>308</v>
      </c>
      <c r="C153" s="247" t="s">
        <v>3</v>
      </c>
      <c r="D153" s="60">
        <f t="shared" ref="D153:E153" si="30">D154+D159+D160</f>
        <v>611108.79</v>
      </c>
      <c r="E153" s="60">
        <f t="shared" si="30"/>
        <v>727015.7</v>
      </c>
      <c r="F153" s="45">
        <f t="shared" si="26"/>
        <v>118.96665731154022</v>
      </c>
    </row>
    <row r="154" spans="1:6" ht="12.75" customHeight="1" x14ac:dyDescent="0.2">
      <c r="A154" s="63">
        <v>311</v>
      </c>
      <c r="B154" s="64" t="s">
        <v>309</v>
      </c>
      <c r="C154" s="247" t="s">
        <v>310</v>
      </c>
      <c r="D154" s="60">
        <f t="shared" ref="D154:E154" si="31">SUM(D155:D158)</f>
        <v>506062.72000000003</v>
      </c>
      <c r="E154" s="60">
        <f t="shared" si="31"/>
        <v>605625.63</v>
      </c>
      <c r="F154" s="45">
        <f t="shared" si="26"/>
        <v>119.67402578083602</v>
      </c>
    </row>
    <row r="155" spans="1:6" ht="12.75" customHeight="1" x14ac:dyDescent="0.2">
      <c r="A155" s="63">
        <v>3111</v>
      </c>
      <c r="B155" s="64" t="s">
        <v>311</v>
      </c>
      <c r="C155" s="247" t="s">
        <v>312</v>
      </c>
      <c r="D155" s="194">
        <v>497170.08</v>
      </c>
      <c r="E155" s="194">
        <v>588910.75</v>
      </c>
      <c r="F155" s="45">
        <f t="shared" si="26"/>
        <v>118.4525726085528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7698.89</v>
      </c>
      <c r="E157" s="194">
        <v>13312.85</v>
      </c>
      <c r="F157" s="45">
        <f t="shared" si="26"/>
        <v>172.91908314055661</v>
      </c>
    </row>
    <row r="158" spans="1:6" ht="12.75" customHeight="1" x14ac:dyDescent="0.2">
      <c r="A158" s="63">
        <v>3114</v>
      </c>
      <c r="B158" s="65" t="s">
        <v>317</v>
      </c>
      <c r="C158" s="247" t="s">
        <v>318</v>
      </c>
      <c r="D158" s="194">
        <v>1193.75</v>
      </c>
      <c r="E158" s="194">
        <v>3402.03</v>
      </c>
      <c r="F158" s="45">
        <f t="shared" si="26"/>
        <v>284.98680628272257</v>
      </c>
    </row>
    <row r="159" spans="1:6" ht="12.75" customHeight="1" x14ac:dyDescent="0.2">
      <c r="A159" s="63">
        <v>312</v>
      </c>
      <c r="B159" s="65" t="s">
        <v>319</v>
      </c>
      <c r="C159" s="247" t="s">
        <v>320</v>
      </c>
      <c r="D159" s="194">
        <v>21679.32</v>
      </c>
      <c r="E159" s="194">
        <v>21343.11</v>
      </c>
      <c r="F159" s="45">
        <f t="shared" si="26"/>
        <v>98.449167224802252</v>
      </c>
    </row>
    <row r="160" spans="1:6" ht="12.75" customHeight="1" x14ac:dyDescent="0.2">
      <c r="A160" s="63">
        <v>313</v>
      </c>
      <c r="B160" s="65" t="s">
        <v>321</v>
      </c>
      <c r="C160" s="247" t="s">
        <v>322</v>
      </c>
      <c r="D160" s="60">
        <f t="shared" ref="D160:E160" si="32">SUM(D161:D163)</f>
        <v>83366.75</v>
      </c>
      <c r="E160" s="60">
        <f t="shared" si="32"/>
        <v>100046.96</v>
      </c>
      <c r="F160" s="45">
        <f t="shared" si="26"/>
        <v>120.0082287002912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83366.75</v>
      </c>
      <c r="E162" s="194">
        <v>100046.96</v>
      </c>
      <c r="F162" s="45">
        <f t="shared" si="26"/>
        <v>120.0082287002912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94817.489999999991</v>
      </c>
      <c r="E164" s="60">
        <f>E165+E170+E178+E188+E189+E194</f>
        <v>98760.67</v>
      </c>
      <c r="F164" s="45">
        <f t="shared" si="26"/>
        <v>104.15870531902922</v>
      </c>
    </row>
    <row r="165" spans="1:6" ht="12.75" customHeight="1" x14ac:dyDescent="0.2">
      <c r="A165" s="63">
        <v>321</v>
      </c>
      <c r="B165" s="64" t="s">
        <v>331</v>
      </c>
      <c r="C165" s="247" t="s">
        <v>332</v>
      </c>
      <c r="D165" s="60">
        <f t="shared" ref="D165:E165" si="33">SUM(D166:D169)</f>
        <v>13987.05</v>
      </c>
      <c r="E165" s="60">
        <f t="shared" si="33"/>
        <v>15312.9</v>
      </c>
      <c r="F165" s="45">
        <f t="shared" si="26"/>
        <v>109.47912533379089</v>
      </c>
    </row>
    <row r="166" spans="1:6" ht="12.75" customHeight="1" x14ac:dyDescent="0.2">
      <c r="A166" s="63">
        <v>3211</v>
      </c>
      <c r="B166" s="64" t="s">
        <v>333</v>
      </c>
      <c r="C166" s="247" t="s">
        <v>334</v>
      </c>
      <c r="D166" s="194">
        <v>1254.48</v>
      </c>
      <c r="E166" s="194">
        <v>2130.89</v>
      </c>
      <c r="F166" s="45">
        <f t="shared" si="26"/>
        <v>169.8624131114087</v>
      </c>
    </row>
    <row r="167" spans="1:6" ht="12.75" customHeight="1" x14ac:dyDescent="0.2">
      <c r="A167" s="63">
        <v>3212</v>
      </c>
      <c r="B167" s="64" t="s">
        <v>335</v>
      </c>
      <c r="C167" s="247" t="s">
        <v>336</v>
      </c>
      <c r="D167" s="194">
        <v>11996.06</v>
      </c>
      <c r="E167" s="194">
        <v>12737.23</v>
      </c>
      <c r="F167" s="45">
        <f t="shared" si="26"/>
        <v>106.17844525619245</v>
      </c>
    </row>
    <row r="168" spans="1:6" ht="12.75" customHeight="1" x14ac:dyDescent="0.2">
      <c r="A168" s="63">
        <v>3213</v>
      </c>
      <c r="B168" s="64" t="s">
        <v>337</v>
      </c>
      <c r="C168" s="247" t="s">
        <v>338</v>
      </c>
      <c r="D168" s="194">
        <v>242.51</v>
      </c>
      <c r="E168" s="194">
        <v>100</v>
      </c>
      <c r="F168" s="45">
        <f t="shared" si="26"/>
        <v>41.235412972660924</v>
      </c>
    </row>
    <row r="169" spans="1:6" ht="12.75" customHeight="1" x14ac:dyDescent="0.2">
      <c r="A169" s="63">
        <v>3214</v>
      </c>
      <c r="B169" s="64" t="s">
        <v>339</v>
      </c>
      <c r="C169" s="247" t="s">
        <v>340</v>
      </c>
      <c r="D169" s="194">
        <v>494</v>
      </c>
      <c r="E169" s="194">
        <v>344.78</v>
      </c>
      <c r="F169" s="45">
        <f t="shared" si="26"/>
        <v>69.79352226720647</v>
      </c>
    </row>
    <row r="170" spans="1:6" ht="12.75" customHeight="1" x14ac:dyDescent="0.2">
      <c r="A170" s="63">
        <v>322</v>
      </c>
      <c r="B170" s="64" t="s">
        <v>341</v>
      </c>
      <c r="C170" s="247" t="s">
        <v>342</v>
      </c>
      <c r="D170" s="60">
        <f t="shared" ref="D170:E170" si="34">SUM(D171:D177)</f>
        <v>47884.28</v>
      </c>
      <c r="E170" s="60">
        <f t="shared" si="34"/>
        <v>56041.27</v>
      </c>
      <c r="F170" s="45">
        <f t="shared" si="26"/>
        <v>117.03479722363998</v>
      </c>
    </row>
    <row r="171" spans="1:6" ht="12.75" customHeight="1" x14ac:dyDescent="0.2">
      <c r="A171" s="63">
        <v>3221</v>
      </c>
      <c r="B171" s="64" t="s">
        <v>343</v>
      </c>
      <c r="C171" s="247" t="s">
        <v>344</v>
      </c>
      <c r="D171" s="194">
        <v>3855.73</v>
      </c>
      <c r="E171" s="194">
        <v>3670.97</v>
      </c>
      <c r="F171" s="45">
        <f t="shared" si="26"/>
        <v>95.208170696599609</v>
      </c>
    </row>
    <row r="172" spans="1:6" ht="12.75" customHeight="1" x14ac:dyDescent="0.2">
      <c r="A172" s="63">
        <v>3222</v>
      </c>
      <c r="B172" s="64" t="s">
        <v>345</v>
      </c>
      <c r="C172" s="247" t="s">
        <v>346</v>
      </c>
      <c r="D172" s="194">
        <v>26282.92</v>
      </c>
      <c r="E172" s="194">
        <v>25956.85</v>
      </c>
      <c r="F172" s="45">
        <f t="shared" si="26"/>
        <v>98.759384421517851</v>
      </c>
    </row>
    <row r="173" spans="1:6" ht="12.75" customHeight="1" x14ac:dyDescent="0.2">
      <c r="A173" s="63">
        <v>3223</v>
      </c>
      <c r="B173" s="65" t="s">
        <v>347</v>
      </c>
      <c r="C173" s="247" t="s">
        <v>348</v>
      </c>
      <c r="D173" s="194">
        <v>16014.62</v>
      </c>
      <c r="E173" s="194">
        <v>24438.22</v>
      </c>
      <c r="F173" s="45">
        <f t="shared" si="26"/>
        <v>152.59943726419985</v>
      </c>
    </row>
    <row r="174" spans="1:6" ht="12.75" customHeight="1" x14ac:dyDescent="0.2">
      <c r="A174" s="63">
        <v>3224</v>
      </c>
      <c r="B174" s="65" t="s">
        <v>349</v>
      </c>
      <c r="C174" s="247" t="s">
        <v>350</v>
      </c>
      <c r="D174" s="194">
        <v>1213.69</v>
      </c>
      <c r="E174" s="194">
        <v>966.96</v>
      </c>
      <c r="F174" s="45">
        <f t="shared" si="26"/>
        <v>79.671085697336224</v>
      </c>
    </row>
    <row r="175" spans="1:6" ht="12.75" customHeight="1" x14ac:dyDescent="0.2">
      <c r="A175" s="63">
        <v>3225</v>
      </c>
      <c r="B175" s="65" t="s">
        <v>351</v>
      </c>
      <c r="C175" s="247" t="s">
        <v>352</v>
      </c>
      <c r="D175" s="194">
        <v>392.93</v>
      </c>
      <c r="E175" s="194">
        <v>961.03</v>
      </c>
      <c r="F175" s="45">
        <f t="shared" si="26"/>
        <v>244.58045962385157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124.39</v>
      </c>
      <c r="E177" s="194">
        <v>47.24</v>
      </c>
      <c r="F177" s="45">
        <f t="shared" si="26"/>
        <v>37.977329367312485</v>
      </c>
    </row>
    <row r="178" spans="1:6" ht="12.75" customHeight="1" x14ac:dyDescent="0.2">
      <c r="A178" s="63">
        <v>323</v>
      </c>
      <c r="B178" s="65" t="s">
        <v>357</v>
      </c>
      <c r="C178" s="247" t="s">
        <v>358</v>
      </c>
      <c r="D178" s="60">
        <f t="shared" ref="D178:E178" si="35">SUM(D179:D187)</f>
        <v>21902.23</v>
      </c>
      <c r="E178" s="60">
        <f t="shared" si="35"/>
        <v>21795.94</v>
      </c>
      <c r="F178" s="45">
        <f t="shared" si="26"/>
        <v>99.514706949931579</v>
      </c>
    </row>
    <row r="179" spans="1:6" ht="12.75" customHeight="1" x14ac:dyDescent="0.2">
      <c r="A179" s="63">
        <v>3231</v>
      </c>
      <c r="B179" s="65" t="s">
        <v>359</v>
      </c>
      <c r="C179" s="247" t="s">
        <v>360</v>
      </c>
      <c r="D179" s="194">
        <v>3444.91</v>
      </c>
      <c r="E179" s="194">
        <v>2719.43</v>
      </c>
      <c r="F179" s="45">
        <f t="shared" si="26"/>
        <v>78.940523845325416</v>
      </c>
    </row>
    <row r="180" spans="1:6" ht="12.75" customHeight="1" x14ac:dyDescent="0.2">
      <c r="A180" s="63">
        <v>3232</v>
      </c>
      <c r="B180" s="65" t="s">
        <v>361</v>
      </c>
      <c r="C180" s="247" t="s">
        <v>362</v>
      </c>
      <c r="D180" s="194">
        <v>6554.65</v>
      </c>
      <c r="E180" s="194">
        <v>7758.8</v>
      </c>
      <c r="F180" s="45">
        <f t="shared" si="26"/>
        <v>118.37092750947802</v>
      </c>
    </row>
    <row r="181" spans="1:6" ht="12.75" customHeight="1" x14ac:dyDescent="0.2">
      <c r="A181" s="63">
        <v>3233</v>
      </c>
      <c r="B181" s="65" t="s">
        <v>363</v>
      </c>
      <c r="C181" s="247" t="s">
        <v>364</v>
      </c>
      <c r="D181" s="194">
        <v>880</v>
      </c>
      <c r="E181" s="194"/>
      <c r="F181" s="45">
        <f t="shared" si="26"/>
        <v>0</v>
      </c>
    </row>
    <row r="182" spans="1:6" ht="12.75" customHeight="1" x14ac:dyDescent="0.2">
      <c r="A182" s="63">
        <v>3234</v>
      </c>
      <c r="B182" s="65" t="s">
        <v>365</v>
      </c>
      <c r="C182" s="247" t="s">
        <v>366</v>
      </c>
      <c r="D182" s="194">
        <v>2247.09</v>
      </c>
      <c r="E182" s="194">
        <v>2335.02</v>
      </c>
      <c r="F182" s="45">
        <f t="shared" si="26"/>
        <v>103.91306089208709</v>
      </c>
    </row>
    <row r="183" spans="1:6" ht="12.75" customHeight="1" x14ac:dyDescent="0.2">
      <c r="A183" s="63">
        <v>3235</v>
      </c>
      <c r="B183" s="64" t="s">
        <v>367</v>
      </c>
      <c r="C183" s="247" t="s">
        <v>368</v>
      </c>
      <c r="D183" s="194">
        <v>2716.1</v>
      </c>
      <c r="E183" s="194">
        <v>2755.28</v>
      </c>
      <c r="F183" s="45">
        <f t="shared" si="26"/>
        <v>101.44250948050515</v>
      </c>
    </row>
    <row r="184" spans="1:6" ht="12.75" customHeight="1" x14ac:dyDescent="0.2">
      <c r="A184" s="63">
        <v>3236</v>
      </c>
      <c r="B184" s="64" t="s">
        <v>369</v>
      </c>
      <c r="C184" s="247" t="s">
        <v>370</v>
      </c>
      <c r="D184" s="194">
        <v>2138.65</v>
      </c>
      <c r="E184" s="194">
        <v>2704.06</v>
      </c>
      <c r="F184" s="45">
        <f t="shared" si="26"/>
        <v>126.4377060295046</v>
      </c>
    </row>
    <row r="185" spans="1:6" ht="12.75" customHeight="1" x14ac:dyDescent="0.2">
      <c r="A185" s="63">
        <v>3237</v>
      </c>
      <c r="B185" s="64" t="s">
        <v>371</v>
      </c>
      <c r="C185" s="247" t="s">
        <v>372</v>
      </c>
      <c r="D185" s="194">
        <v>243.44</v>
      </c>
      <c r="E185" s="194">
        <v>75</v>
      </c>
      <c r="F185" s="45">
        <f t="shared" si="26"/>
        <v>30.808412750575094</v>
      </c>
    </row>
    <row r="186" spans="1:6" ht="12.75" customHeight="1" x14ac:dyDescent="0.2">
      <c r="A186" s="63">
        <v>3238</v>
      </c>
      <c r="B186" s="64" t="s">
        <v>373</v>
      </c>
      <c r="C186" s="247" t="s">
        <v>374</v>
      </c>
      <c r="D186" s="194">
        <v>3610.84</v>
      </c>
      <c r="E186" s="194">
        <v>3257.18</v>
      </c>
      <c r="F186" s="45">
        <f t="shared" si="26"/>
        <v>90.205603128357936</v>
      </c>
    </row>
    <row r="187" spans="1:6" ht="12.75" customHeight="1" x14ac:dyDescent="0.2">
      <c r="A187" s="63">
        <v>3239</v>
      </c>
      <c r="B187" s="64" t="s">
        <v>375</v>
      </c>
      <c r="C187" s="247" t="s">
        <v>376</v>
      </c>
      <c r="D187" s="194">
        <v>66.55</v>
      </c>
      <c r="E187" s="194">
        <v>191.17</v>
      </c>
      <c r="F187" s="45">
        <f t="shared" si="26"/>
        <v>287.2577009767092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11043.93</v>
      </c>
      <c r="E194" s="60">
        <f t="shared" si="36"/>
        <v>5610.5599999999995</v>
      </c>
      <c r="F194" s="45">
        <f t="shared" si="26"/>
        <v>50.802205374354955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571.41</v>
      </c>
      <c r="E196" s="194">
        <v>667.59</v>
      </c>
      <c r="F196" s="45">
        <f t="shared" si="26"/>
        <v>116.83204704152885</v>
      </c>
    </row>
    <row r="197" spans="1:6" ht="12.75" customHeight="1" x14ac:dyDescent="0.2">
      <c r="A197" s="63">
        <v>3293</v>
      </c>
      <c r="B197" s="64" t="s">
        <v>395</v>
      </c>
      <c r="C197" s="247" t="s">
        <v>396</v>
      </c>
      <c r="D197" s="194">
        <v>55.04</v>
      </c>
      <c r="E197" s="194">
        <v>51.88</v>
      </c>
      <c r="F197" s="45">
        <f t="shared" si="26"/>
        <v>94.25872093023257</v>
      </c>
    </row>
    <row r="198" spans="1:6" ht="12.75" customHeight="1" x14ac:dyDescent="0.2">
      <c r="A198" s="63">
        <v>3294</v>
      </c>
      <c r="B198" s="64" t="s">
        <v>397</v>
      </c>
      <c r="C198" s="247" t="s">
        <v>398</v>
      </c>
      <c r="D198" s="194">
        <v>201.36</v>
      </c>
      <c r="E198" s="194">
        <v>220</v>
      </c>
      <c r="F198" s="45">
        <f t="shared" si="26"/>
        <v>109.2570520460866</v>
      </c>
    </row>
    <row r="199" spans="1:6" ht="12.75" customHeight="1" x14ac:dyDescent="0.2">
      <c r="A199" s="63">
        <v>3295</v>
      </c>
      <c r="B199" s="64" t="s">
        <v>399</v>
      </c>
      <c r="C199" s="247" t="s">
        <v>400</v>
      </c>
      <c r="D199" s="194">
        <v>2115.44</v>
      </c>
      <c r="E199" s="194">
        <v>2625.1</v>
      </c>
      <c r="F199" s="45">
        <f t="shared" si="26"/>
        <v>124.09238739931172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8100.68</v>
      </c>
      <c r="E201" s="194">
        <v>2045.99</v>
      </c>
      <c r="F201" s="45">
        <f t="shared" si="26"/>
        <v>25.25701546043048</v>
      </c>
    </row>
    <row r="202" spans="1:6" ht="12.75" customHeight="1" x14ac:dyDescent="0.2">
      <c r="A202" s="63">
        <v>34</v>
      </c>
      <c r="B202" s="183" t="s">
        <v>405</v>
      </c>
      <c r="C202" s="247" t="s">
        <v>406</v>
      </c>
      <c r="D202" s="60">
        <f t="shared" ref="D202:E202" si="37">D203+D208+D216</f>
        <v>42.11</v>
      </c>
      <c r="E202" s="60">
        <f t="shared" si="37"/>
        <v>5.0999999999999996</v>
      </c>
      <c r="F202" s="45">
        <f t="shared" si="26"/>
        <v>12.111137497031583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42.11</v>
      </c>
      <c r="E216" s="60">
        <f t="shared" si="40"/>
        <v>5.0999999999999996</v>
      </c>
      <c r="F216" s="45">
        <f t="shared" si="26"/>
        <v>12.111137497031583</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8.93</v>
      </c>
      <c r="E219" s="194"/>
      <c r="F219" s="45">
        <f t="shared" si="26"/>
        <v>0</v>
      </c>
    </row>
    <row r="220" spans="1:6" ht="12.75" customHeight="1" x14ac:dyDescent="0.2">
      <c r="A220" s="63">
        <v>3434</v>
      </c>
      <c r="B220" s="65" t="s">
        <v>441</v>
      </c>
      <c r="C220" s="247" t="s">
        <v>442</v>
      </c>
      <c r="D220" s="194">
        <v>33.18</v>
      </c>
      <c r="E220" s="194">
        <v>5.0999999999999996</v>
      </c>
      <c r="F220" s="45">
        <f t="shared" si="26"/>
        <v>15.370705244122965</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233.95</v>
      </c>
      <c r="E230" s="60">
        <f>E231+E234+E237+E242+E246+E250+E254+E257</f>
        <v>72.819999999999993</v>
      </c>
      <c r="F230" s="45">
        <f t="shared" ref="F230:F245" si="44">IF(D230&lt;&gt;0,IF(E230/D230&gt;=100,"&gt;&gt;100",E230/D230*100),"-")</f>
        <v>31.126309040393245</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233.95</v>
      </c>
      <c r="E257" s="60">
        <f t="shared" si="54"/>
        <v>72.819999999999993</v>
      </c>
      <c r="F257" s="45">
        <f t="shared" si="53"/>
        <v>31.126309040393245</v>
      </c>
    </row>
    <row r="258" spans="1:6" ht="12.75" customHeight="1" x14ac:dyDescent="0.2">
      <c r="A258" s="63" t="s">
        <v>512</v>
      </c>
      <c r="B258" s="64" t="s">
        <v>159</v>
      </c>
      <c r="C258" s="247" t="s">
        <v>512</v>
      </c>
      <c r="D258" s="194">
        <v>233.95</v>
      </c>
      <c r="E258" s="194">
        <v>72.819999999999993</v>
      </c>
      <c r="F258" s="45">
        <f t="shared" si="53"/>
        <v>31.126309040393245</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5848.99</v>
      </c>
      <c r="E262" s="60">
        <f t="shared" si="55"/>
        <v>5230.8999999999996</v>
      </c>
      <c r="F262" s="45">
        <f t="shared" ref="F262:F268" si="56">IF(D262&lt;&gt;0,IF(E262/D262&gt;=100,"&gt;&gt;100",E262/D262*100),"-")</f>
        <v>89.432534505957435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5848.99</v>
      </c>
      <c r="E269" s="60">
        <f t="shared" si="58"/>
        <v>5230.8999999999996</v>
      </c>
      <c r="F269" s="45">
        <f t="shared" ref="F269:F272" si="59">IF(D269&lt;&gt;0,IF(E269/D269&gt;=100,"&gt;&gt;100",E269/D269*100),"-")</f>
        <v>89.432534505957435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5848.99</v>
      </c>
      <c r="E271" s="194">
        <v>5230.8999999999996</v>
      </c>
      <c r="F271" s="45">
        <f t="shared" si="59"/>
        <v>89.432534505957435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198</v>
      </c>
      <c r="E273" s="60">
        <f t="shared" si="60"/>
        <v>207</v>
      </c>
      <c r="F273" s="45">
        <f t="shared" ref="F273:F277" si="61">IF(D273&lt;&gt;0,IF(E273/D273&gt;=100,"&gt;&gt;100",E273/D273*100),"-")</f>
        <v>104.54545454545455</v>
      </c>
    </row>
    <row r="274" spans="1:6" ht="12.75" customHeight="1" x14ac:dyDescent="0.2">
      <c r="A274" s="63">
        <v>381</v>
      </c>
      <c r="B274" s="64" t="s">
        <v>540</v>
      </c>
      <c r="C274" s="247" t="s">
        <v>541</v>
      </c>
      <c r="D274" s="60">
        <f t="shared" ref="D274:E274" si="62">SUM(D275:D277)</f>
        <v>198</v>
      </c>
      <c r="E274" s="60">
        <f t="shared" si="62"/>
        <v>207</v>
      </c>
      <c r="F274" s="45">
        <f t="shared" si="61"/>
        <v>104.54545454545455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198</v>
      </c>
      <c r="E276" s="194">
        <v>207</v>
      </c>
      <c r="F276" s="45">
        <f t="shared" si="61"/>
        <v>104.54545454545455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712249.33</v>
      </c>
      <c r="E299" s="60">
        <f>E152-E297+E298</f>
        <v>831292.19</v>
      </c>
      <c r="F299" s="45">
        <f t="shared" si="68"/>
        <v>116.71364997984624</v>
      </c>
    </row>
    <row r="300" spans="1:6" ht="12.75" customHeight="1" x14ac:dyDescent="0.2">
      <c r="A300" s="63" t="s">
        <v>581</v>
      </c>
      <c r="B300" s="64" t="s">
        <v>592</v>
      </c>
      <c r="C300" s="247" t="s">
        <v>593</v>
      </c>
      <c r="D300" s="60">
        <f>IF(D6&gt;=D299,D6-D299,0)</f>
        <v>4601.2199999999721</v>
      </c>
      <c r="E300" s="60">
        <f>IF(E6&gt;=E299,E6-E299,0)</f>
        <v>0</v>
      </c>
      <c r="F300" s="45">
        <f t="shared" si="68"/>
        <v>0</v>
      </c>
    </row>
    <row r="301" spans="1:6" ht="12.75" customHeight="1" x14ac:dyDescent="0.2">
      <c r="A301" s="63" t="s">
        <v>581</v>
      </c>
      <c r="B301" s="64" t="s">
        <v>594</v>
      </c>
      <c r="C301" s="247" t="s">
        <v>595</v>
      </c>
      <c r="D301" s="60">
        <f>IF(D299&gt;=D6,D299-D6,0)</f>
        <v>0</v>
      </c>
      <c r="E301" s="60">
        <f>IF(E299&gt;=E6,E299-E6,0)</f>
        <v>48453.769999999902</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5016.62</v>
      </c>
      <c r="E303" s="194">
        <v>7478.48</v>
      </c>
      <c r="F303" s="45">
        <f t="shared" si="68"/>
        <v>149.07407776550744</v>
      </c>
    </row>
    <row r="304" spans="1:6" ht="12.75" customHeight="1" x14ac:dyDescent="0.2">
      <c r="A304" s="63">
        <v>96</v>
      </c>
      <c r="B304" s="220" t="s">
        <v>600</v>
      </c>
      <c r="C304" s="247" t="s">
        <v>601</v>
      </c>
      <c r="D304" s="194">
        <v>387.5</v>
      </c>
      <c r="E304" s="194">
        <v>61291.76</v>
      </c>
      <c r="F304" s="45" t="str">
        <f t="shared" si="68"/>
        <v>&gt;&gt;100</v>
      </c>
    </row>
    <row r="305" spans="1:6" ht="12" x14ac:dyDescent="0.2">
      <c r="A305" s="63">
        <v>9661</v>
      </c>
      <c r="B305" s="220" t="s">
        <v>602</v>
      </c>
      <c r="C305" s="247" t="s">
        <v>603</v>
      </c>
      <c r="D305" s="194">
        <v>82</v>
      </c>
      <c r="E305" s="194">
        <v>2297.16</v>
      </c>
      <c r="F305" s="45">
        <f t="shared" si="68"/>
        <v>2801.4146341463411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7063.0800000000008</v>
      </c>
      <c r="E360" s="60">
        <f t="shared" si="86"/>
        <v>11124.529999999999</v>
      </c>
      <c r="F360" s="45">
        <f t="shared" si="72"/>
        <v>157.50253430514729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7063.0800000000008</v>
      </c>
      <c r="E373" s="60">
        <f t="shared" si="90"/>
        <v>11124.529999999999</v>
      </c>
      <c r="F373" s="45">
        <f t="shared" si="72"/>
        <v>157.50253430514729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5027.4400000000005</v>
      </c>
      <c r="E379" s="60">
        <f t="shared" si="92"/>
        <v>9342.23</v>
      </c>
      <c r="F379" s="45">
        <f t="shared" si="72"/>
        <v>185.82479353309037</v>
      </c>
    </row>
    <row r="380" spans="1:6" ht="12.75" customHeight="1" x14ac:dyDescent="0.2">
      <c r="A380" s="63">
        <v>4221</v>
      </c>
      <c r="B380" s="64" t="s">
        <v>647</v>
      </c>
      <c r="C380" s="247" t="s">
        <v>739</v>
      </c>
      <c r="D380" s="194">
        <v>3491.19</v>
      </c>
      <c r="E380" s="194">
        <v>2599.7800000000002</v>
      </c>
      <c r="F380" s="45">
        <f t="shared" si="72"/>
        <v>74.466872327200761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1536.25</v>
      </c>
      <c r="E386" s="194">
        <v>6742.45</v>
      </c>
      <c r="F386" s="45">
        <f t="shared" si="72"/>
        <v>438.89015459723356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2035.64</v>
      </c>
      <c r="E393" s="60">
        <f t="shared" si="94"/>
        <v>1782.3</v>
      </c>
      <c r="F393" s="45">
        <f t="shared" si="72"/>
        <v>87.554773928592482</v>
      </c>
    </row>
    <row r="394" spans="1:6" ht="12.75" customHeight="1" x14ac:dyDescent="0.2">
      <c r="A394" s="63">
        <v>4241</v>
      </c>
      <c r="B394" s="64" t="s">
        <v>756</v>
      </c>
      <c r="C394" s="247" t="s">
        <v>757</v>
      </c>
      <c r="D394" s="194">
        <v>2035.64</v>
      </c>
      <c r="E394" s="194">
        <v>1782.3</v>
      </c>
      <c r="F394" s="45">
        <f t="shared" si="72"/>
        <v>87.554773928592482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7063.0800000000008</v>
      </c>
      <c r="E418" s="60">
        <f t="shared" si="102"/>
        <v>11124.529999999999</v>
      </c>
      <c r="F418" s="45">
        <f t="shared" si="72"/>
        <v>157.50253430514729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716850.54999999993</v>
      </c>
      <c r="E422" s="60">
        <f>E6+E308</f>
        <v>782838.42</v>
      </c>
      <c r="F422" s="45">
        <f t="shared" si="72"/>
        <v>109.20524787209833</v>
      </c>
    </row>
    <row r="423" spans="1:6" ht="12.75" customHeight="1" x14ac:dyDescent="0.2">
      <c r="A423" s="63" t="s">
        <v>581</v>
      </c>
      <c r="B423" s="64" t="s">
        <v>804</v>
      </c>
      <c r="C423" s="247" t="s">
        <v>805</v>
      </c>
      <c r="D423" s="60">
        <f t="shared" ref="D423:E423" si="103">D299+D360</f>
        <v>719312.40999999992</v>
      </c>
      <c r="E423" s="60">
        <f t="shared" si="103"/>
        <v>842416.72</v>
      </c>
      <c r="F423" s="45">
        <f t="shared" si="72"/>
        <v>117.11416462285142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2461.859999999986</v>
      </c>
      <c r="E425" s="60">
        <f t="shared" si="105"/>
        <v>59578.29999999993</v>
      </c>
      <c r="F425" s="45">
        <f t="shared" si="72"/>
        <v>2420.0523181659505</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5016.62</v>
      </c>
      <c r="E427" s="60">
        <f t="shared" si="107"/>
        <v>7478.48</v>
      </c>
      <c r="F427" s="45">
        <f t="shared" si="72"/>
        <v>149.07407776550744</v>
      </c>
    </row>
    <row r="428" spans="1:6" ht="24" x14ac:dyDescent="0.2">
      <c r="A428" s="249" t="s">
        <v>815</v>
      </c>
      <c r="B428" s="243" t="s">
        <v>816</v>
      </c>
      <c r="C428" s="250" t="s">
        <v>817</v>
      </c>
      <c r="D428" s="81">
        <f t="shared" ref="D428:E428" si="108">D304+D421</f>
        <v>387.5</v>
      </c>
      <c r="E428" s="81">
        <f t="shared" si="108"/>
        <v>61291.76</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716850.54999999993</v>
      </c>
      <c r="E643" s="60">
        <f>E422+E430</f>
        <v>782838.42</v>
      </c>
      <c r="F643" s="45">
        <f t="shared" si="109"/>
        <v>109.20524787209833</v>
      </c>
    </row>
    <row r="644" spans="1:6" ht="12.75" customHeight="1" x14ac:dyDescent="0.2">
      <c r="A644" s="63" t="s">
        <v>581</v>
      </c>
      <c r="B644" s="64" t="s">
        <v>1237</v>
      </c>
      <c r="C644" s="247" t="s">
        <v>1238</v>
      </c>
      <c r="D644" s="60">
        <f>D423+D535</f>
        <v>719312.40999999992</v>
      </c>
      <c r="E644" s="60">
        <f>E423+E535</f>
        <v>842416.72</v>
      </c>
      <c r="F644" s="45">
        <f t="shared" si="109"/>
        <v>117.11416462285142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2461.859999999986</v>
      </c>
      <c r="E646" s="60">
        <f t="shared" si="164"/>
        <v>59578.29999999993</v>
      </c>
      <c r="F646" s="45">
        <f t="shared" si="109"/>
        <v>2420.0523181659505</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5016.62</v>
      </c>
      <c r="E648" s="60">
        <f>IF(E427-E426+E642-E641&gt;=0,E427-E426+E642-E641,0)</f>
        <v>7478.48</v>
      </c>
      <c r="F648" s="45">
        <f t="shared" si="109"/>
        <v>149.07407776550744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7478.4799999999859</v>
      </c>
      <c r="E650" s="60">
        <f t="shared" si="166"/>
        <v>67056.779999999926</v>
      </c>
      <c r="F650" s="45">
        <f t="shared" si="109"/>
        <v>896.66322568222495</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29689.61</v>
      </c>
      <c r="E654" s="194">
        <v>20884.48</v>
      </c>
      <c r="F654" s="45">
        <f t="shared" si="167"/>
        <v>70.34272258881137</v>
      </c>
    </row>
    <row r="655" spans="1:6" ht="12.75" customHeight="1" x14ac:dyDescent="0.2">
      <c r="A655" s="63" t="s">
        <v>1258</v>
      </c>
      <c r="B655" s="64" t="s">
        <v>1259</v>
      </c>
      <c r="C655" s="247" t="s">
        <v>1258</v>
      </c>
      <c r="D655" s="194">
        <v>29689.61</v>
      </c>
      <c r="E655" s="194">
        <v>20884.48</v>
      </c>
      <c r="F655" s="45">
        <f t="shared" si="167"/>
        <v>70.34272258881137</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30</v>
      </c>
      <c r="E658" s="253">
        <v>31</v>
      </c>
      <c r="F658" s="45">
        <f t="shared" si="167"/>
        <v>103.33333333333334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24</v>
      </c>
      <c r="E660" s="253">
        <v>24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656026.87</v>
      </c>
      <c r="E683" s="192">
        <v>708583.72</v>
      </c>
      <c r="F683" s="71">
        <f t="shared" si="167"/>
        <v>108.01138678969049</v>
      </c>
    </row>
    <row r="684" spans="1:6" ht="24" x14ac:dyDescent="0.2">
      <c r="A684" s="70">
        <v>63613</v>
      </c>
      <c r="B684" s="182" t="s">
        <v>1317</v>
      </c>
      <c r="C684" s="278" t="s">
        <v>1318</v>
      </c>
      <c r="D684" s="192">
        <v>5122.4799999999996</v>
      </c>
      <c r="E684" s="192">
        <v>8186.1</v>
      </c>
      <c r="F684" s="71">
        <f t="shared" si="167"/>
        <v>159.80735893551562</v>
      </c>
    </row>
    <row r="685" spans="1:6" ht="24" x14ac:dyDescent="0.2">
      <c r="A685" s="63">
        <v>63622</v>
      </c>
      <c r="B685" s="244" t="s">
        <v>1319</v>
      </c>
      <c r="C685" s="247" t="s">
        <v>1320</v>
      </c>
      <c r="D685" s="194">
        <v>1663.21</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4007.86</v>
      </c>
      <c r="E724" s="192">
        <v>1618.66</v>
      </c>
      <c r="F724" s="71">
        <f t="shared" si="167"/>
        <v>40.387139271331833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2206.3200000000002</v>
      </c>
      <c r="E733" s="192">
        <v>3403.6</v>
      </c>
      <c r="F733" s="71">
        <f t="shared" si="167"/>
        <v>154.26592697342178</v>
      </c>
    </row>
    <row r="734" spans="1:6" ht="12.75" customHeight="1" x14ac:dyDescent="0.2">
      <c r="A734" s="70">
        <v>32121</v>
      </c>
      <c r="B734" s="65" t="s">
        <v>1397</v>
      </c>
      <c r="C734" s="278" t="s">
        <v>1398</v>
      </c>
      <c r="D734" s="192">
        <v>11996.06</v>
      </c>
      <c r="E734" s="192">
        <v>12737.23</v>
      </c>
      <c r="F734" s="71">
        <f t="shared" si="167"/>
        <v>106.17844525619245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604.82000000000005</v>
      </c>
      <c r="E736" s="194">
        <v>1605.31</v>
      </c>
      <c r="F736" s="45">
        <f t="shared" si="167"/>
        <v>265.4194636420753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155</v>
      </c>
      <c r="E738" s="194">
        <v>75</v>
      </c>
      <c r="F738" s="45">
        <f t="shared" si="167"/>
        <v>48.387096774193552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5848.99</v>
      </c>
      <c r="E855" s="194">
        <v>5230.8999999999996</v>
      </c>
      <c r="F855" s="45">
        <f t="shared" si="169"/>
        <v>89.432534505957435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9" zoomScaleNormal="100" workbookViewId="0">
      <selection activeCell="M199" sqref="M19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3753534.55</v>
      </c>
      <c r="E6" s="180">
        <f t="shared" si="0"/>
        <v>3738482.38</v>
      </c>
      <c r="F6" s="181">
        <f t="shared" ref="F6:F298" si="1">IF(D6&gt;0,IF(E6/D6&gt;=100,"&gt;&gt;100",E6/D6*100),"-")</f>
        <v>99.598986773679755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3753064.9</v>
      </c>
      <c r="E7" s="79">
        <f t="shared" si="2"/>
        <v>3677142.53</v>
      </c>
      <c r="F7" s="71">
        <f t="shared" si="1"/>
        <v>97.977056831604486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27574.48</v>
      </c>
      <c r="E8" s="79">
        <f>E9+E10-E11</f>
        <v>27574.48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27574.48</v>
      </c>
      <c r="E9" s="192">
        <v>27574.48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3725490.42</v>
      </c>
      <c r="E12" s="79">
        <f t="shared" si="3"/>
        <v>3649568.05</v>
      </c>
      <c r="F12" s="71">
        <f t="shared" si="1"/>
        <v>97.962083875121067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3629112</v>
      </c>
      <c r="E13" s="79">
        <f t="shared" si="4"/>
        <v>3574318.61</v>
      </c>
      <c r="F13" s="71">
        <f t="shared" si="1"/>
        <v>98.490170873756441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3620460.68</v>
      </c>
      <c r="E15" s="192">
        <v>3620460.68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190752.82</v>
      </c>
      <c r="E17" s="192">
        <v>190752.82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182101.5</v>
      </c>
      <c r="E18" s="192">
        <v>236894.89</v>
      </c>
      <c r="F18" s="71">
        <f t="shared" si="1"/>
        <v>130.08947757157409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96378.420000000013</v>
      </c>
      <c r="E19" s="79">
        <f t="shared" si="5"/>
        <v>75249.439999999973</v>
      </c>
      <c r="F19" s="71">
        <f t="shared" si="1"/>
        <v>78.077063309400558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121857.42</v>
      </c>
      <c r="E20" s="192">
        <v>124457.2</v>
      </c>
      <c r="F20" s="71">
        <f t="shared" si="1"/>
        <v>102.13346056399355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3036.21</v>
      </c>
      <c r="E21" s="192">
        <v>3036.21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3580.76</v>
      </c>
      <c r="E22" s="192">
        <v>3580.76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3795.96</v>
      </c>
      <c r="E24" s="192">
        <v>3795.96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124016.23</v>
      </c>
      <c r="E25" s="192">
        <v>124016.23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65242.61</v>
      </c>
      <c r="E26" s="192">
        <v>71985.06</v>
      </c>
      <c r="F26" s="71">
        <f t="shared" si="1"/>
        <v>110.3344271481475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225150.77</v>
      </c>
      <c r="E28" s="192">
        <v>255621.98</v>
      </c>
      <c r="F28" s="71">
        <f t="shared" si="1"/>
        <v>113.53369122388524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33102.1</v>
      </c>
      <c r="E36" s="192">
        <v>34884.400000000001</v>
      </c>
      <c r="F36" s="71">
        <f t="shared" si="1"/>
        <v>105.38425054603789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33102.1</v>
      </c>
      <c r="E40" s="192">
        <v>34884.400000000001</v>
      </c>
      <c r="F40" s="71">
        <f t="shared" si="1"/>
        <v>105.38425054603789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34144.81</v>
      </c>
      <c r="E54" s="192">
        <v>35105.839999999997</v>
      </c>
      <c r="F54" s="71">
        <f t="shared" si="1"/>
        <v>102.81457123351983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34144.81</v>
      </c>
      <c r="E55" s="192">
        <v>35105.839999999997</v>
      </c>
      <c r="F55" s="71">
        <f t="shared" si="1"/>
        <v>102.81457123351983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469.65</v>
      </c>
      <c r="E69" s="79">
        <f>E70+E82+E88+E119+E135+E147+E165+E171</f>
        <v>61339.85</v>
      </c>
      <c r="F69" s="71" t="str">
        <f t="shared" si="1"/>
        <v>&gt;&gt;100</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82.15</v>
      </c>
      <c r="E82" s="79">
        <f>SUM(E83:E85)-E86+E87</f>
        <v>48.09</v>
      </c>
      <c r="F82" s="71">
        <f t="shared" si="1"/>
        <v>58.539257455873404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82.15</v>
      </c>
      <c r="E87" s="192">
        <v>48.09</v>
      </c>
      <c r="F87" s="71">
        <f t="shared" si="1"/>
        <v>58.539257455873404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387.5</v>
      </c>
      <c r="E147" s="79">
        <f t="shared" si="24"/>
        <v>61291.76</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58817.71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58817.71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305.5</v>
      </c>
      <c r="E160" s="192">
        <v>176.89</v>
      </c>
      <c r="F160" s="71">
        <f t="shared" si="1"/>
        <v>57.901800327332239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82</v>
      </c>
      <c r="E161" s="192">
        <v>2297.16</v>
      </c>
      <c r="F161" s="71">
        <f t="shared" si="1"/>
        <v>2801.4146341463411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3753534.55</v>
      </c>
      <c r="E176" s="79">
        <f>E177+E251</f>
        <v>3738482.38</v>
      </c>
      <c r="F176" s="71">
        <f t="shared" si="1"/>
        <v>99.598986773679755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7560.6299999999992</v>
      </c>
      <c r="E177" s="79">
        <f>E178+E197+E203+E219+E247+E248</f>
        <v>67104.87</v>
      </c>
      <c r="F177" s="71">
        <f t="shared" si="1"/>
        <v>887.5565925061801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6775.73</v>
      </c>
      <c r="E178" s="79">
        <f>SUM(E179:E181)+E185+E186+SUM(E194:E196)</f>
        <v>64693.81</v>
      </c>
      <c r="F178" s="71">
        <f t="shared" si="1"/>
        <v>954.78730705031046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58903.67</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3212.87</v>
      </c>
      <c r="E180" s="192">
        <v>5790.14</v>
      </c>
      <c r="F180" s="71">
        <f t="shared" si="1"/>
        <v>180.21706449373926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3562.86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784.9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784.9</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2411.06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3745973.92</v>
      </c>
      <c r="E251" s="79">
        <f>+E252+E255-E264+E274+E291</f>
        <v>3671377.51</v>
      </c>
      <c r="F251" s="71">
        <f t="shared" si="1"/>
        <v>98.008624416691077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3753064.9</v>
      </c>
      <c r="E252" s="79">
        <f>E253-E254</f>
        <v>3677142.53</v>
      </c>
      <c r="F252" s="71">
        <f t="shared" si="1"/>
        <v>97.977056831604486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3753064.9</v>
      </c>
      <c r="E253" s="192">
        <v>3677142.53</v>
      </c>
      <c r="F253" s="71">
        <f t="shared" si="1"/>
        <v>97.977056831604486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-7478.4800000000005</v>
      </c>
      <c r="E255" s="79">
        <f>E256-E260</f>
        <v>-67056.78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7478.4800000000005</v>
      </c>
      <c r="E260" s="79">
        <f>SUM(E261:E263)</f>
        <v>67056.78</v>
      </c>
      <c r="F260" s="71">
        <f t="shared" si="1"/>
        <v>896.66322568222404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5153.6000000000004</v>
      </c>
      <c r="E261" s="192">
        <v>63348.52</v>
      </c>
      <c r="F261" s="71">
        <f t="shared" si="1"/>
        <v>1229.2090965538653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2324.88</v>
      </c>
      <c r="E262" s="192">
        <v>3708.26</v>
      </c>
      <c r="F262" s="71">
        <f t="shared" si="1"/>
        <v>159.50328619111525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387.5</v>
      </c>
      <c r="E274" s="79">
        <f>SUM(E275:E277)+SUM(E286:E290)</f>
        <v>61291.76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58817.71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58817.71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176.89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387.5</v>
      </c>
      <c r="E288" s="192">
        <v>2297.16</v>
      </c>
      <c r="F288" s="71">
        <f t="shared" si="39"/>
        <v>592.81548387096768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7678.09</v>
      </c>
      <c r="E297" s="79">
        <f t="shared" si="42"/>
        <v>7678.09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7678.09</v>
      </c>
      <c r="E298" s="193">
        <v>7678.09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387.5</v>
      </c>
      <c r="E303" s="192">
        <v>61291.76</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82.15</v>
      </c>
      <c r="E308" s="192">
        <v>48.09</v>
      </c>
      <c r="F308" s="71">
        <f t="shared" si="43"/>
        <v>58.539257455873404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6775.73</v>
      </c>
      <c r="E337" s="192">
        <v>64693.81</v>
      </c>
      <c r="F337" s="71">
        <f t="shared" si="43"/>
        <v>954.78730705031046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784.9</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2410.5700000000002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0.49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7678.09</v>
      </c>
      <c r="E387" s="192">
        <v>7678.09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8" workbookViewId="0">
      <selection activeCell="K121" sqref="K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719312.41</v>
      </c>
      <c r="E114" s="60">
        <f t="shared" si="22"/>
        <v>842416.72</v>
      </c>
      <c r="F114" s="45">
        <f t="shared" si="1"/>
        <v>117.11416462285142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693029.49</v>
      </c>
      <c r="E115" s="60">
        <f t="shared" si="23"/>
        <v>816459.87</v>
      </c>
      <c r="F115" s="45">
        <f t="shared" si="1"/>
        <v>117.81026374505362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693029.49</v>
      </c>
      <c r="E117" s="194">
        <v>816459.87</v>
      </c>
      <c r="F117" s="45">
        <f t="shared" si="1"/>
        <v>117.81026374505362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26282.92</v>
      </c>
      <c r="E126" s="194">
        <v>25956.85</v>
      </c>
      <c r="F126" s="45">
        <f t="shared" si="1"/>
        <v>98.759384421517851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719312.41</v>
      </c>
      <c r="E141" s="81">
        <f t="shared" si="28"/>
        <v>842416.72</v>
      </c>
      <c r="F141" s="61">
        <f t="shared" si="1"/>
        <v>117.11416462285142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86055.71</v>
      </c>
      <c r="E5" s="82">
        <f t="shared" si="0"/>
        <v>86055.71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86055.71</v>
      </c>
      <c r="E6" s="83">
        <f t="shared" si="1"/>
        <v>86055.71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86055.71</v>
      </c>
      <c r="E7" s="83">
        <f t="shared" si="2"/>
        <v>86055.71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86055.71</v>
      </c>
      <c r="E9" s="195">
        <v>86055.71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0" zoomScaleNormal="100" workbookViewId="0">
      <selection activeCell="D42" sqref="D4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7560.63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846895.49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831672.21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727352.72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97862.88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5.0999999999999996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5230.8999999999996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207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1013.61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11124.53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4098.75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787351.25000000012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770191.27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668449.05000000005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95285.61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5.0999999999999996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5230.8999999999996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207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1013.61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11909.43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5250.55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67104.869999999879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67104.87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64693.81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2411.06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22953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2026-01-30T09:28:21Z</cp:lastPrinted>
  <dcterms:created xsi:type="dcterms:W3CDTF">2022-04-01T05:14:30Z</dcterms:created>
  <dcterms:modified xsi:type="dcterms:W3CDTF">2026-01-30T09:28:29Z</dcterms:modified>
</cp:coreProperties>
</file>